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8" yWindow="109" windowWidth="11547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Лист1!$A$1:$K$96</definedName>
  </definedNames>
  <calcPr calcId="145621"/>
</workbook>
</file>

<file path=xl/calcChain.xml><?xml version="1.0" encoding="utf-8"?>
<calcChain xmlns="http://schemas.openxmlformats.org/spreadsheetml/2006/main">
  <c r="E60" i="1" l="1"/>
  <c r="F60" i="1"/>
  <c r="G60" i="1"/>
  <c r="H60" i="1"/>
  <c r="I60" i="1"/>
  <c r="J60" i="1"/>
  <c r="K60" i="1"/>
  <c r="D60" i="1"/>
  <c r="E11" i="2" l="1"/>
  <c r="F11" i="2"/>
  <c r="G11" i="2"/>
  <c r="H11" i="2"/>
  <c r="I11" i="2"/>
  <c r="J11" i="2"/>
  <c r="K11" i="2"/>
  <c r="D11" i="2"/>
  <c r="E14" i="2"/>
  <c r="G14" i="2"/>
  <c r="I14" i="2"/>
  <c r="K14" i="2"/>
  <c r="K11" i="1" l="1"/>
  <c r="I11" i="1"/>
  <c r="G11" i="1"/>
  <c r="E11" i="1"/>
  <c r="G44" i="1" l="1"/>
  <c r="G39" i="1"/>
  <c r="G55" i="1"/>
  <c r="F13" i="1" l="1"/>
  <c r="H13" i="1"/>
  <c r="J13" i="1"/>
  <c r="D13" i="1"/>
  <c r="K13" i="2" l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12" i="2"/>
  <c r="I13" i="2"/>
  <c r="I10" i="2" s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12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12" i="2"/>
  <c r="J10" i="2"/>
  <c r="H10" i="2"/>
  <c r="F10" i="2"/>
  <c r="D10" i="2"/>
  <c r="F9" i="1"/>
  <c r="F8" i="1" s="1"/>
  <c r="H9" i="1"/>
  <c r="H8" i="1" s="1"/>
  <c r="J9" i="1"/>
  <c r="J8" i="1" s="1"/>
  <c r="D9" i="1"/>
  <c r="D8" i="1" s="1"/>
  <c r="K12" i="1"/>
  <c r="I12" i="1"/>
  <c r="G12" i="1"/>
  <c r="E12" i="1"/>
  <c r="K10" i="1"/>
  <c r="K9" i="1" s="1"/>
  <c r="I10" i="1"/>
  <c r="I9" i="1" s="1"/>
  <c r="G10" i="1"/>
  <c r="E10" i="1"/>
  <c r="E9" i="1" s="1"/>
  <c r="G9" i="1" l="1"/>
  <c r="K10" i="2"/>
  <c r="G10" i="2"/>
  <c r="E10" i="2"/>
  <c r="E78" i="1"/>
  <c r="G78" i="1"/>
  <c r="I78" i="1"/>
  <c r="K78" i="1"/>
  <c r="E77" i="1"/>
  <c r="G77" i="1"/>
  <c r="I77" i="1"/>
  <c r="K77" i="1"/>
  <c r="E25" i="1"/>
  <c r="G25" i="1"/>
  <c r="I25" i="1"/>
  <c r="K25" i="1"/>
  <c r="K79" i="1" l="1"/>
  <c r="K80" i="1"/>
  <c r="K81" i="1"/>
  <c r="K82" i="1"/>
  <c r="K83" i="1"/>
  <c r="K84" i="1"/>
  <c r="K85" i="1"/>
  <c r="K86" i="1"/>
  <c r="K87" i="1"/>
  <c r="K88" i="1"/>
  <c r="K63" i="1"/>
  <c r="K64" i="1"/>
  <c r="K65" i="1"/>
  <c r="K66" i="1"/>
  <c r="K67" i="1"/>
  <c r="K68" i="1"/>
  <c r="K69" i="1"/>
  <c r="K70" i="1"/>
  <c r="K71" i="1"/>
  <c r="K72" i="1"/>
  <c r="K73" i="1"/>
  <c r="K74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30" i="1"/>
  <c r="K31" i="1"/>
  <c r="K32" i="1"/>
  <c r="K33" i="1"/>
  <c r="K34" i="1"/>
  <c r="K35" i="1"/>
  <c r="K36" i="1"/>
  <c r="K37" i="1"/>
  <c r="K38" i="1"/>
  <c r="K39" i="1"/>
  <c r="K40" i="1"/>
  <c r="K41" i="1"/>
  <c r="K91" i="1"/>
  <c r="K90" i="1"/>
  <c r="K76" i="1"/>
  <c r="K62" i="1"/>
  <c r="K59" i="1"/>
  <c r="K43" i="1"/>
  <c r="K29" i="1"/>
  <c r="K27" i="1"/>
  <c r="K14" i="1"/>
  <c r="K15" i="1"/>
  <c r="K16" i="1"/>
  <c r="K17" i="1"/>
  <c r="K18" i="1"/>
  <c r="K19" i="1"/>
  <c r="K20" i="1"/>
  <c r="K21" i="1"/>
  <c r="K22" i="1"/>
  <c r="K23" i="1"/>
  <c r="K24" i="1"/>
  <c r="I79" i="1"/>
  <c r="I80" i="1"/>
  <c r="I81" i="1"/>
  <c r="I82" i="1"/>
  <c r="I83" i="1"/>
  <c r="I84" i="1"/>
  <c r="I85" i="1"/>
  <c r="I86" i="1"/>
  <c r="I87" i="1"/>
  <c r="I88" i="1"/>
  <c r="I63" i="1"/>
  <c r="I64" i="1"/>
  <c r="I65" i="1"/>
  <c r="I66" i="1"/>
  <c r="I67" i="1"/>
  <c r="I68" i="1"/>
  <c r="I69" i="1"/>
  <c r="I70" i="1"/>
  <c r="I71" i="1"/>
  <c r="I72" i="1"/>
  <c r="I73" i="1"/>
  <c r="I74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30" i="1"/>
  <c r="I31" i="1"/>
  <c r="I32" i="1"/>
  <c r="I33" i="1"/>
  <c r="I34" i="1"/>
  <c r="I35" i="1"/>
  <c r="I36" i="1"/>
  <c r="I37" i="1"/>
  <c r="I38" i="1"/>
  <c r="I39" i="1"/>
  <c r="I40" i="1"/>
  <c r="I41" i="1"/>
  <c r="I91" i="1"/>
  <c r="I90" i="1"/>
  <c r="I76" i="1"/>
  <c r="I62" i="1"/>
  <c r="I59" i="1"/>
  <c r="I29" i="1"/>
  <c r="I43" i="1"/>
  <c r="I27" i="1"/>
  <c r="I14" i="1"/>
  <c r="I15" i="1"/>
  <c r="I16" i="1"/>
  <c r="I17" i="1"/>
  <c r="I18" i="1"/>
  <c r="I19" i="1"/>
  <c r="I20" i="1"/>
  <c r="I21" i="1"/>
  <c r="I22" i="1"/>
  <c r="I23" i="1"/>
  <c r="I24" i="1"/>
  <c r="G79" i="1"/>
  <c r="G80" i="1"/>
  <c r="G81" i="1"/>
  <c r="G82" i="1"/>
  <c r="G83" i="1"/>
  <c r="G84" i="1"/>
  <c r="G85" i="1"/>
  <c r="G86" i="1"/>
  <c r="G87" i="1"/>
  <c r="G88" i="1"/>
  <c r="G63" i="1"/>
  <c r="G64" i="1"/>
  <c r="G65" i="1"/>
  <c r="G66" i="1"/>
  <c r="G67" i="1"/>
  <c r="G68" i="1"/>
  <c r="G69" i="1"/>
  <c r="G70" i="1"/>
  <c r="G71" i="1"/>
  <c r="G72" i="1"/>
  <c r="G73" i="1"/>
  <c r="G74" i="1"/>
  <c r="G45" i="1"/>
  <c r="G46" i="1"/>
  <c r="G47" i="1"/>
  <c r="G48" i="1"/>
  <c r="G49" i="1"/>
  <c r="G50" i="1"/>
  <c r="G51" i="1"/>
  <c r="G52" i="1"/>
  <c r="G53" i="1"/>
  <c r="G54" i="1"/>
  <c r="G56" i="1"/>
  <c r="G57" i="1"/>
  <c r="G30" i="1"/>
  <c r="G31" i="1"/>
  <c r="G32" i="1"/>
  <c r="G33" i="1"/>
  <c r="G34" i="1"/>
  <c r="G35" i="1"/>
  <c r="G36" i="1"/>
  <c r="G37" i="1"/>
  <c r="G38" i="1"/>
  <c r="G40" i="1"/>
  <c r="G41" i="1"/>
  <c r="G91" i="1"/>
  <c r="G90" i="1"/>
  <c r="G76" i="1"/>
  <c r="G62" i="1"/>
  <c r="G59" i="1"/>
  <c r="G43" i="1"/>
  <c r="G29" i="1"/>
  <c r="G27" i="1"/>
  <c r="G14" i="1"/>
  <c r="G15" i="1"/>
  <c r="G16" i="1"/>
  <c r="G17" i="1"/>
  <c r="G18" i="1"/>
  <c r="G19" i="1"/>
  <c r="G20" i="1"/>
  <c r="G21" i="1"/>
  <c r="G22" i="1"/>
  <c r="G23" i="1"/>
  <c r="G24" i="1"/>
  <c r="G13" i="1" l="1"/>
  <c r="G8" i="1" s="1"/>
  <c r="I13" i="1"/>
  <c r="I8" i="1" s="1"/>
  <c r="K13" i="1"/>
  <c r="K8" i="1" s="1"/>
  <c r="E91" i="1"/>
  <c r="E90" i="1"/>
  <c r="E79" i="1"/>
  <c r="E80" i="1"/>
  <c r="E81" i="1"/>
  <c r="E82" i="1"/>
  <c r="E83" i="1"/>
  <c r="E84" i="1"/>
  <c r="E85" i="1"/>
  <c r="E86" i="1"/>
  <c r="E87" i="1"/>
  <c r="E88" i="1"/>
  <c r="E76" i="1"/>
  <c r="E63" i="1"/>
  <c r="E64" i="1"/>
  <c r="E65" i="1"/>
  <c r="E66" i="1"/>
  <c r="E67" i="1"/>
  <c r="E68" i="1"/>
  <c r="E69" i="1"/>
  <c r="E70" i="1"/>
  <c r="E71" i="1"/>
  <c r="E72" i="1"/>
  <c r="E73" i="1"/>
  <c r="E74" i="1"/>
  <c r="E62" i="1"/>
  <c r="E59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43" i="1"/>
  <c r="E30" i="1"/>
  <c r="E31" i="1"/>
  <c r="E32" i="1"/>
  <c r="E33" i="1"/>
  <c r="E34" i="1"/>
  <c r="E35" i="1"/>
  <c r="E36" i="1"/>
  <c r="E37" i="1"/>
  <c r="E38" i="1"/>
  <c r="E39" i="1"/>
  <c r="E40" i="1"/>
  <c r="E41" i="1"/>
  <c r="E29" i="1"/>
  <c r="E27" i="1"/>
  <c r="E14" i="1"/>
  <c r="E15" i="1"/>
  <c r="E16" i="1"/>
  <c r="E17" i="1"/>
  <c r="E18" i="1"/>
  <c r="E19" i="1"/>
  <c r="E20" i="1"/>
  <c r="E21" i="1"/>
  <c r="E22" i="1"/>
  <c r="E23" i="1"/>
  <c r="E24" i="1"/>
  <c r="E13" i="1" l="1"/>
  <c r="E8" i="1" s="1"/>
  <c r="J89" i="1"/>
  <c r="J75" i="1"/>
  <c r="J61" i="1"/>
  <c r="K58" i="1"/>
  <c r="J58" i="1"/>
  <c r="J42" i="1"/>
  <c r="J28" i="1"/>
  <c r="H89" i="1"/>
  <c r="H75" i="1"/>
  <c r="H61" i="1"/>
  <c r="I58" i="1"/>
  <c r="H58" i="1"/>
  <c r="H42" i="1"/>
  <c r="H28" i="1"/>
  <c r="G89" i="1"/>
  <c r="F89" i="1"/>
  <c r="F75" i="1"/>
  <c r="F61" i="1"/>
  <c r="G58" i="1"/>
  <c r="F58" i="1"/>
  <c r="F42" i="1"/>
  <c r="F28" i="1"/>
  <c r="E89" i="1"/>
  <c r="E58" i="1"/>
  <c r="D58" i="1"/>
  <c r="D28" i="1"/>
  <c r="D42" i="1"/>
  <c r="D89" i="1"/>
  <c r="D75" i="1"/>
  <c r="D61" i="1"/>
  <c r="I89" i="1" l="1"/>
  <c r="G75" i="1"/>
  <c r="K42" i="1"/>
  <c r="K61" i="1"/>
  <c r="H26" i="1"/>
  <c r="E28" i="1"/>
  <c r="I61" i="1"/>
  <c r="I28" i="1"/>
  <c r="E42" i="1"/>
  <c r="I42" i="1"/>
  <c r="I75" i="1"/>
  <c r="K28" i="1"/>
  <c r="K75" i="1"/>
  <c r="E61" i="1"/>
  <c r="E75" i="1"/>
  <c r="J26" i="1"/>
  <c r="K89" i="1"/>
  <c r="D26" i="1"/>
  <c r="G61" i="1"/>
  <c r="G28" i="1"/>
  <c r="G42" i="1"/>
  <c r="F26" i="1"/>
  <c r="J6" i="1" l="1"/>
  <c r="H6" i="1"/>
  <c r="I26" i="1"/>
  <c r="K26" i="1"/>
  <c r="E26" i="1"/>
  <c r="D6" i="1"/>
  <c r="G26" i="1"/>
  <c r="F6" i="1"/>
  <c r="G6" i="1" l="1"/>
  <c r="I6" i="1"/>
  <c r="K6" i="1"/>
  <c r="E6" i="1"/>
</calcChain>
</file>

<file path=xl/sharedStrings.xml><?xml version="1.0" encoding="utf-8"?>
<sst xmlns="http://schemas.openxmlformats.org/spreadsheetml/2006/main" count="172" uniqueCount="134">
  <si>
    <t>Наименование потребителя</t>
  </si>
  <si>
    <t xml:space="preserve">ИНН </t>
  </si>
  <si>
    <t>Образование</t>
  </si>
  <si>
    <t>-</t>
  </si>
  <si>
    <t>Культура</t>
  </si>
  <si>
    <t>Прочие</t>
  </si>
  <si>
    <t xml:space="preserve">всего   кВт/ч. </t>
  </si>
  <si>
    <t>всего  рублей
тыс. руб.</t>
  </si>
  <si>
    <t>Администрация сел. Дылым</t>
  </si>
  <si>
    <t>Администрация сел. Гертма</t>
  </si>
  <si>
    <t>Администрация сел. Калининаул</t>
  </si>
  <si>
    <t>Администрация сел. Ленинаул</t>
  </si>
  <si>
    <t>Администрация сел. Хубар</t>
  </si>
  <si>
    <t>Администрация сел. Гуни</t>
  </si>
  <si>
    <t>Администрация сел. Буртунай</t>
  </si>
  <si>
    <t>Администрация сел. Артлух</t>
  </si>
  <si>
    <t>Администрация сел. Гостала</t>
  </si>
  <si>
    <t>Администрация сел. Инчха</t>
  </si>
  <si>
    <t>Администрация сел. Алмак</t>
  </si>
  <si>
    <t>Администрация пос. Дубки</t>
  </si>
  <si>
    <t>Управление образования</t>
  </si>
  <si>
    <t>Библиот. сел. Ленинаул</t>
  </si>
  <si>
    <t>Библиот. сел. Калининаул</t>
  </si>
  <si>
    <t>Библиотека сел. Хубар</t>
  </si>
  <si>
    <t>Библиотека  сел. Артлух</t>
  </si>
  <si>
    <t>Библиотека сел. Учтюбе</t>
  </si>
  <si>
    <t>Библиотека сел. Алмак</t>
  </si>
  <si>
    <t>Библиотека пос. Дубки</t>
  </si>
  <si>
    <t xml:space="preserve">Дом культуры пос. Дубки </t>
  </si>
  <si>
    <t>Дом культуры сел. Хубар</t>
  </si>
  <si>
    <t>Дом культуры сел. Имросо</t>
  </si>
  <si>
    <t>Дом культуры сел. Алмак</t>
  </si>
  <si>
    <t>Дет. сады всего:</t>
  </si>
  <si>
    <t>Школы вего:</t>
  </si>
  <si>
    <t>Прочие ОУ</t>
  </si>
  <si>
    <t>Дом культуры сел. Буртунай</t>
  </si>
  <si>
    <t xml:space="preserve">Библиотека сел. Буртунай </t>
  </si>
  <si>
    <t>Библиотека сел. Гамзаюрт</t>
  </si>
  <si>
    <t>Дом культуры сел. Гамзаюрт</t>
  </si>
  <si>
    <t xml:space="preserve">Библиотека сел. Гертма  </t>
  </si>
  <si>
    <t xml:space="preserve">Дом культуры сел. Гертма  </t>
  </si>
  <si>
    <t>Библиотека сел. Гостала</t>
  </si>
  <si>
    <t>Дом культуры сел. Гостала</t>
  </si>
  <si>
    <t>Библиотека сел. Гуни</t>
  </si>
  <si>
    <t>Дом культуры сел. Гуни</t>
  </si>
  <si>
    <t>Библиотека сел. Инчха</t>
  </si>
  <si>
    <t>Дом культуры  сел. Инчха</t>
  </si>
  <si>
    <t>Дома культуры всего:</t>
  </si>
  <si>
    <t>Библиотеки всего:</t>
  </si>
  <si>
    <t>Электроэнергия</t>
  </si>
  <si>
    <t xml:space="preserve">всего   куб. м </t>
  </si>
  <si>
    <t>всего  
тыс. руб.</t>
  </si>
  <si>
    <t>Газ</t>
  </si>
  <si>
    <t>Уголь</t>
  </si>
  <si>
    <t>Дрова</t>
  </si>
  <si>
    <t xml:space="preserve">всего   тонн </t>
  </si>
  <si>
    <t>Электроэнергия: за 1 кВт</t>
  </si>
  <si>
    <t>Газ: за 1 куб. м.</t>
  </si>
  <si>
    <t>Уголь: за 1 куб. м.</t>
  </si>
  <si>
    <t>Дрова: за 1 тонну</t>
  </si>
  <si>
    <t>руб.</t>
  </si>
  <si>
    <t>Расчетные цены:</t>
  </si>
  <si>
    <t xml:space="preserve">         улич. осв. пос. Дубки</t>
  </si>
  <si>
    <t xml:space="preserve">         улич. осв. сел. Гостала</t>
  </si>
  <si>
    <t xml:space="preserve">         улич. осв. сел. Гуни</t>
  </si>
  <si>
    <t xml:space="preserve">         улич. осв. сел. Гертма</t>
  </si>
  <si>
    <t xml:space="preserve">         улич. осв. сел. Дылым</t>
  </si>
  <si>
    <t xml:space="preserve">         улич. осв. сел. Алмак</t>
  </si>
  <si>
    <t xml:space="preserve">         улич. осв. сел. Инчха</t>
  </si>
  <si>
    <t xml:space="preserve">         улич. осв. сел. Буртунай</t>
  </si>
  <si>
    <t xml:space="preserve">         улич. осв. сел. Хубар</t>
  </si>
  <si>
    <t xml:space="preserve">         улич. осв. сел. Ленинаул</t>
  </si>
  <si>
    <t xml:space="preserve">         улич. осв. сел. Калининаул</t>
  </si>
  <si>
    <t>Дом культуры  сел. Ленинаул</t>
  </si>
  <si>
    <t>Дом культуры  сел. Калининаул</t>
  </si>
  <si>
    <t>Администрация МР</t>
  </si>
  <si>
    <t>АХЦ</t>
  </si>
  <si>
    <t xml:space="preserve">       Администрация МР</t>
  </si>
  <si>
    <t xml:space="preserve">       Здание УО</t>
  </si>
  <si>
    <t>Здание УО</t>
  </si>
  <si>
    <t xml:space="preserve">Прочие </t>
  </si>
  <si>
    <t xml:space="preserve">       нов. потребители за 1 куб. м.</t>
  </si>
  <si>
    <t>Приложение 1
к постановлению администрации 
МР «Казбековский район» от
«___» ________ 2016 г.   №___</t>
  </si>
  <si>
    <t>Здание АХЦ</t>
  </si>
  <si>
    <t xml:space="preserve">Всего </t>
  </si>
  <si>
    <t>Муниципальные органы</t>
  </si>
  <si>
    <t xml:space="preserve">       Здание АХЦ</t>
  </si>
  <si>
    <t xml:space="preserve"> МКОУ "Госталинская основная общеобразовательная школа"</t>
  </si>
  <si>
    <t>МКОУ «Ленинаульская средняя общеобразовательная школа №1 имени Героя Советского Союза Ханпаши Нурадилова"</t>
  </si>
  <si>
    <t>МКОУ «Дылымский многопрофильный лицей им.И.Гаджиева»</t>
  </si>
  <si>
    <t>МКОУ «Дылымская гимназия имени Махмуда Салимгереева»</t>
  </si>
  <si>
    <t>МКОУ «Ленинаульская средняя общеобразовательная школа №2 имени Героя Российской Федерации Юрия Салимханова»</t>
  </si>
  <si>
    <t>МКОУ «Алмакская средняя общеобразовательная школа»</t>
  </si>
  <si>
    <t>МКОУ «Гертминская средняя общеобразовательная школа им. Абдулмуслимова М.А."</t>
  </si>
  <si>
    <t>МКОУ «Гимназия Культуры мира» имени Нуцалова К.Г.</t>
  </si>
  <si>
    <t>МКОУ «Хубарская средняя общеобразовательная школа»</t>
  </si>
  <si>
    <t>МКОУ «Инчхинская средняя общеобразовательная школа»</t>
  </si>
  <si>
    <t>МКОУ «Калининульская средняя общеобразовательная школа имени Героя России Гайирханова М.М.»</t>
  </si>
  <si>
    <t>МКОУ «Артлухская основная общеобразовательная школа»</t>
  </si>
  <si>
    <t>МКОУ «Дубкинская средняя общеобразовательная школа им.Н.Салимханова»</t>
  </si>
  <si>
    <t>МКОУ «Буртунайская средняя общеобразовательная школа»</t>
  </si>
  <si>
    <t>МКОУ «Калининульская начальная общеобразовательная школа»</t>
  </si>
  <si>
    <t>МКДОУ «Детский сад №1 Ромашка» пос. Дубки</t>
  </si>
  <si>
    <t xml:space="preserve">МКДОУ «Детский сад общеразвивающего вида №2 Солнышко» пос. Дубки </t>
  </si>
  <si>
    <t>МКДОУ «Детский сад Солнышко» с.Инчха</t>
  </si>
  <si>
    <t>МКДОУ «Детский сад «Лачен» с.Гертма</t>
  </si>
  <si>
    <t>МКДОУ «Детский сад общеразвивающего вида №2 «Светлячок» с.Дылым</t>
  </si>
  <si>
    <t>МКДОУ «Детский сад Ласточка» с. Хубар</t>
  </si>
  <si>
    <t>МКДОУ "Д\с «Колобок» с.Алмак</t>
  </si>
  <si>
    <t>МКДОУ "Детский сад "Буратино" с.Буртунай</t>
  </si>
  <si>
    <t>МКДОУ "Детский сад "Улыбка" с.Гуни</t>
  </si>
  <si>
    <t>МКДОУ "ЦРР- №1"Сказка" с.Дылым</t>
  </si>
  <si>
    <t>МБДОУ "ЦРР-детский сад №3"Журавушка" с. Дылым</t>
  </si>
  <si>
    <t>МКДОУ "Детский сад "Чебурашка" с. Ленинаул</t>
  </si>
  <si>
    <t>МКДОУ "Детский сад "Колокольчик" с.Калининаул</t>
  </si>
  <si>
    <t>МБОУ ДОД "ДЮСШ им.Мусы Азаева"</t>
  </si>
  <si>
    <t>МБУ "ЕИЦ Казбековского района"</t>
  </si>
  <si>
    <t>МКУ "Управление сельского хозяйства"</t>
  </si>
  <si>
    <t>МКУ "АХЦ"</t>
  </si>
  <si>
    <t>АСП "село Дылым"</t>
  </si>
  <si>
    <t>АСП" село Гертма"</t>
  </si>
  <si>
    <t>АСП "село Калининаул"</t>
  </si>
  <si>
    <t>АСП "село Ленинаул"</t>
  </si>
  <si>
    <t>АСП "сельсовет Хубарский"</t>
  </si>
  <si>
    <t>АСП "село Гуни"</t>
  </si>
  <si>
    <t>АСП "село Буртунай"</t>
  </si>
  <si>
    <t>АСП "сельсовет Артлухский"</t>
  </si>
  <si>
    <t>АСП "село Гостала"</t>
  </si>
  <si>
    <t>АСП "село Инчха"</t>
  </si>
  <si>
    <t>АСП "село Алмак"</t>
  </si>
  <si>
    <t>МКУ "Центр традиционной культуры народов России"</t>
  </si>
  <si>
    <t>АГП "поселок Дубки"</t>
  </si>
  <si>
    <t>Расчет</t>
  </si>
  <si>
    <t>прогнозных объемов потребления энергоресурсов организациями финансируемыми
из бюджета МР "Казбековский район" на 2017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</si>
</sst>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/>
    <xf numFmtId="0" fontId="11" fillId="0" borderId="0" xfId="0" applyFont="1"/>
    <xf numFmtId="0" fontId="6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top" wrapText="1"/>
    </xf>
    <xf numFmtId="3" fontId="13" fillId="6" borderId="1" xfId="0" applyNumberFormat="1" applyFont="1" applyFill="1" applyBorder="1" applyAlignment="1">
      <alignment horizontal="right" vertical="top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14" fillId="4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3" fontId="16" fillId="4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top" wrapText="1"/>
    </xf>
    <xf numFmtId="0" fontId="0" fillId="0" borderId="0" xfId="0"/>
    <xf numFmtId="3" fontId="7" fillId="0" borderId="0" xfId="0" applyNumberFormat="1" applyFont="1"/>
    <xf numFmtId="0" fontId="0" fillId="0" borderId="0" xfId="0"/>
    <xf numFmtId="0" fontId="4" fillId="0" borderId="1" xfId="0" applyFont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right"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49" fontId="6" fillId="7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top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DAD7FF"/>
      <color rgb="FFEBEBEB"/>
      <color rgb="FFE4E4E4"/>
      <color rgb="FFF2F2F2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Normal="100" workbookViewId="0">
      <pane ySplit="5" topLeftCell="A6" activePane="bottomLeft" state="frozen"/>
      <selection pane="bottomLeft" activeCell="B14" sqref="B14"/>
    </sheetView>
  </sheetViews>
  <sheetFormatPr defaultRowHeight="12.9" x14ac:dyDescent="0.2"/>
  <cols>
    <col min="1" max="1" width="4.375" style="8" customWidth="1"/>
    <col min="2" max="2" width="39.125" customWidth="1"/>
    <col min="3" max="3" width="10" customWidth="1"/>
    <col min="4" max="4" width="9.25" customWidth="1"/>
    <col min="5" max="5" width="9.875" customWidth="1"/>
    <col min="6" max="6" width="9.25" customWidth="1"/>
    <col min="7" max="7" width="9.125" customWidth="1"/>
    <col min="8" max="8" width="7.5" customWidth="1"/>
    <col min="9" max="9" width="8.375" customWidth="1"/>
    <col min="10" max="10" width="7.375" customWidth="1"/>
    <col min="11" max="11" width="8.375" customWidth="1"/>
  </cols>
  <sheetData>
    <row r="1" spans="1:11" s="3" customFormat="1" ht="48.6" customHeight="1" x14ac:dyDescent="0.2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3" customHeight="1" x14ac:dyDescent="0.2">
      <c r="A2" s="66" t="s">
        <v>132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44.15" customHeight="1" x14ac:dyDescent="0.2">
      <c r="A3" s="71" t="s">
        <v>133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5.5" customHeight="1" x14ac:dyDescent="0.2">
      <c r="A4" s="65"/>
      <c r="B4" s="70" t="s">
        <v>0</v>
      </c>
      <c r="C4" s="70" t="s">
        <v>1</v>
      </c>
      <c r="D4" s="69" t="s">
        <v>49</v>
      </c>
      <c r="E4" s="69"/>
      <c r="F4" s="69" t="s">
        <v>52</v>
      </c>
      <c r="G4" s="69"/>
      <c r="H4" s="69" t="s">
        <v>53</v>
      </c>
      <c r="I4" s="69"/>
      <c r="J4" s="69" t="s">
        <v>54</v>
      </c>
      <c r="K4" s="69"/>
    </row>
    <row r="5" spans="1:11" ht="57.6" customHeight="1" x14ac:dyDescent="0.2">
      <c r="A5" s="65"/>
      <c r="B5" s="70"/>
      <c r="C5" s="70"/>
      <c r="D5" s="11" t="s">
        <v>6</v>
      </c>
      <c r="E5" s="31" t="s">
        <v>7</v>
      </c>
      <c r="F5" s="11" t="s">
        <v>50</v>
      </c>
      <c r="G5" s="31" t="s">
        <v>51</v>
      </c>
      <c r="H5" s="11" t="s">
        <v>55</v>
      </c>
      <c r="I5" s="31" t="s">
        <v>7</v>
      </c>
      <c r="J5" s="11" t="s">
        <v>50</v>
      </c>
      <c r="K5" s="31" t="s">
        <v>7</v>
      </c>
    </row>
    <row r="6" spans="1:11" ht="30.25" customHeight="1" x14ac:dyDescent="0.2">
      <c r="A6" s="35"/>
      <c r="B6" s="64" t="s">
        <v>84</v>
      </c>
      <c r="C6" s="64"/>
      <c r="D6" s="46">
        <f t="shared" ref="D6:K6" si="0">D8+D26+D60+D89</f>
        <v>2286835</v>
      </c>
      <c r="E6" s="46">
        <f t="shared" si="0"/>
        <v>8689.973</v>
      </c>
      <c r="F6" s="46">
        <f t="shared" si="0"/>
        <v>2314346</v>
      </c>
      <c r="G6" s="46">
        <f t="shared" si="0"/>
        <v>15896.5566</v>
      </c>
      <c r="H6" s="46">
        <f t="shared" si="0"/>
        <v>99.85</v>
      </c>
      <c r="I6" s="46">
        <f t="shared" si="0"/>
        <v>748.875</v>
      </c>
      <c r="J6" s="46">
        <f t="shared" si="0"/>
        <v>187.5</v>
      </c>
      <c r="K6" s="46">
        <f t="shared" si="0"/>
        <v>333.75</v>
      </c>
    </row>
    <row r="7" spans="1:11" ht="5.45" customHeight="1" x14ac:dyDescent="0.2">
      <c r="A7" s="36"/>
      <c r="B7" s="47"/>
      <c r="C7" s="47"/>
      <c r="D7" s="48"/>
      <c r="E7" s="47"/>
      <c r="F7" s="48"/>
      <c r="G7" s="47"/>
      <c r="H7" s="48"/>
      <c r="I7" s="47"/>
      <c r="J7" s="48"/>
      <c r="K7" s="47"/>
    </row>
    <row r="8" spans="1:11" ht="20.399999999999999" customHeight="1" x14ac:dyDescent="0.2">
      <c r="A8" s="35"/>
      <c r="B8" s="37" t="s">
        <v>85</v>
      </c>
      <c r="C8" s="37"/>
      <c r="D8" s="46">
        <f>D9+D13</f>
        <v>711747</v>
      </c>
      <c r="E8" s="46">
        <f t="shared" ref="E8:K8" si="1">E9+E13</f>
        <v>2704.6385999999993</v>
      </c>
      <c r="F8" s="46">
        <f t="shared" si="1"/>
        <v>119265</v>
      </c>
      <c r="G8" s="46">
        <f t="shared" si="1"/>
        <v>816.96524999999997</v>
      </c>
      <c r="H8" s="46">
        <f t="shared" si="1"/>
        <v>30</v>
      </c>
      <c r="I8" s="46">
        <f t="shared" si="1"/>
        <v>225</v>
      </c>
      <c r="J8" s="46">
        <f t="shared" si="1"/>
        <v>64</v>
      </c>
      <c r="K8" s="46">
        <f t="shared" si="1"/>
        <v>113.92</v>
      </c>
    </row>
    <row r="9" spans="1:11" ht="14.3" x14ac:dyDescent="0.2">
      <c r="A9" s="36"/>
      <c r="B9" s="32" t="s">
        <v>118</v>
      </c>
      <c r="C9" s="34"/>
      <c r="D9" s="33">
        <f>SUM(D10:D12)</f>
        <v>53985</v>
      </c>
      <c r="E9" s="51">
        <f t="shared" ref="E9:K9" si="2">SUM(E10:E12)</f>
        <v>205.143</v>
      </c>
      <c r="F9" s="33">
        <f t="shared" si="2"/>
        <v>65725</v>
      </c>
      <c r="G9" s="51">
        <f t="shared" si="2"/>
        <v>450.21625</v>
      </c>
      <c r="H9" s="33">
        <f t="shared" si="2"/>
        <v>0</v>
      </c>
      <c r="I9" s="51">
        <f t="shared" si="2"/>
        <v>0</v>
      </c>
      <c r="J9" s="33">
        <f t="shared" si="2"/>
        <v>0</v>
      </c>
      <c r="K9" s="51">
        <f t="shared" si="2"/>
        <v>0</v>
      </c>
    </row>
    <row r="10" spans="1:11" s="26" customFormat="1" ht="14.3" x14ac:dyDescent="0.2">
      <c r="A10" s="36">
        <v>1</v>
      </c>
      <c r="B10" s="5" t="s">
        <v>75</v>
      </c>
      <c r="C10" s="5">
        <v>513003470</v>
      </c>
      <c r="D10" s="21">
        <v>28000</v>
      </c>
      <c r="E10" s="22">
        <f>D10*$C$94/1000</f>
        <v>106.4</v>
      </c>
      <c r="F10" s="21">
        <v>37269</v>
      </c>
      <c r="G10" s="22">
        <f>F10*$C$95/1000</f>
        <v>255.29264999999998</v>
      </c>
      <c r="H10" s="21"/>
      <c r="I10" s="22">
        <f>H10*$I$94/1000</f>
        <v>0</v>
      </c>
      <c r="J10" s="21"/>
      <c r="K10" s="22">
        <f>J10*$I$95/1000</f>
        <v>0</v>
      </c>
    </row>
    <row r="11" spans="1:11" s="54" customFormat="1" ht="14.3" x14ac:dyDescent="0.2">
      <c r="A11" s="55">
        <v>2</v>
      </c>
      <c r="B11" s="5" t="s">
        <v>79</v>
      </c>
      <c r="C11" s="5">
        <v>513003783</v>
      </c>
      <c r="D11" s="21">
        <v>13985</v>
      </c>
      <c r="E11" s="22">
        <f>D11*$C$94/1000</f>
        <v>53.143000000000001</v>
      </c>
      <c r="F11" s="21">
        <v>10728</v>
      </c>
      <c r="G11" s="22">
        <f>F11*$C$95/1000</f>
        <v>73.486800000000002</v>
      </c>
      <c r="H11" s="21"/>
      <c r="I11" s="22">
        <f>H11*$I$94/1000</f>
        <v>0</v>
      </c>
      <c r="J11" s="21"/>
      <c r="K11" s="22">
        <f>J11*$I$95/1000</f>
        <v>0</v>
      </c>
    </row>
    <row r="12" spans="1:11" s="26" customFormat="1" ht="14.3" x14ac:dyDescent="0.2">
      <c r="A12" s="36">
        <v>3</v>
      </c>
      <c r="B12" s="5" t="s">
        <v>83</v>
      </c>
      <c r="C12" s="5">
        <v>513003783</v>
      </c>
      <c r="D12" s="21">
        <v>12000</v>
      </c>
      <c r="E12" s="22">
        <f>D12*$C$94/1000</f>
        <v>45.6</v>
      </c>
      <c r="F12" s="21">
        <v>17728</v>
      </c>
      <c r="G12" s="22">
        <f>F12*$C$95/1000</f>
        <v>121.43679999999999</v>
      </c>
      <c r="H12" s="21"/>
      <c r="I12" s="22">
        <f>H12*$I$94/1000</f>
        <v>0</v>
      </c>
      <c r="J12" s="21"/>
      <c r="K12" s="22">
        <f>J12*$I$95/1000</f>
        <v>0</v>
      </c>
    </row>
    <row r="13" spans="1:11" s="26" customFormat="1" ht="14.3" x14ac:dyDescent="0.2">
      <c r="A13" s="36"/>
      <c r="B13" s="32" t="s">
        <v>80</v>
      </c>
      <c r="C13" s="32"/>
      <c r="D13" s="33">
        <f>SUM(D14:D25)</f>
        <v>657762</v>
      </c>
      <c r="E13" s="51">
        <f t="shared" ref="E13:K13" si="3">SUM(E14:E25)</f>
        <v>2499.4955999999993</v>
      </c>
      <c r="F13" s="33">
        <f t="shared" si="3"/>
        <v>53540</v>
      </c>
      <c r="G13" s="51">
        <f t="shared" si="3"/>
        <v>366.74899999999997</v>
      </c>
      <c r="H13" s="33">
        <f t="shared" si="3"/>
        <v>30</v>
      </c>
      <c r="I13" s="51">
        <f t="shared" si="3"/>
        <v>225</v>
      </c>
      <c r="J13" s="33">
        <f t="shared" si="3"/>
        <v>64</v>
      </c>
      <c r="K13" s="51">
        <f t="shared" si="3"/>
        <v>113.92</v>
      </c>
    </row>
    <row r="14" spans="1:11" ht="14.3" x14ac:dyDescent="0.2">
      <c r="A14" s="36">
        <v>3</v>
      </c>
      <c r="B14" s="5" t="s">
        <v>119</v>
      </c>
      <c r="C14" s="5">
        <v>513003825</v>
      </c>
      <c r="D14" s="21">
        <v>201031</v>
      </c>
      <c r="E14" s="22">
        <f t="shared" ref="E14:E25" si="4">D14*$C$94/1000</f>
        <v>763.91779999999994</v>
      </c>
      <c r="F14" s="21">
        <v>11859</v>
      </c>
      <c r="G14" s="22">
        <f t="shared" ref="G14:G25" si="5">F14*$C$95/1000</f>
        <v>81.23415</v>
      </c>
      <c r="H14" s="21"/>
      <c r="I14" s="22">
        <f t="shared" ref="I14:I25" si="6">H14*$I$94/1000</f>
        <v>0</v>
      </c>
      <c r="J14" s="21"/>
      <c r="K14" s="22">
        <f t="shared" ref="K14:K25" si="7">J14*$I$95/1000</f>
        <v>0</v>
      </c>
    </row>
    <row r="15" spans="1:11" ht="14.3" x14ac:dyDescent="0.2">
      <c r="A15" s="36">
        <v>4</v>
      </c>
      <c r="B15" s="5" t="s">
        <v>120</v>
      </c>
      <c r="C15" s="5">
        <v>513003624</v>
      </c>
      <c r="D15" s="21">
        <v>33750</v>
      </c>
      <c r="E15" s="22">
        <f t="shared" si="4"/>
        <v>128.25</v>
      </c>
      <c r="F15" s="21">
        <v>10124</v>
      </c>
      <c r="G15" s="22">
        <f t="shared" si="5"/>
        <v>69.349399999999989</v>
      </c>
      <c r="H15" s="21"/>
      <c r="I15" s="22">
        <f t="shared" si="6"/>
        <v>0</v>
      </c>
      <c r="J15" s="21"/>
      <c r="K15" s="22">
        <f t="shared" si="7"/>
        <v>0</v>
      </c>
    </row>
    <row r="16" spans="1:11" ht="14.3" x14ac:dyDescent="0.2">
      <c r="A16" s="36">
        <v>5</v>
      </c>
      <c r="B16" s="5" t="s">
        <v>121</v>
      </c>
      <c r="C16" s="5">
        <v>513003590</v>
      </c>
      <c r="D16" s="21">
        <v>79985</v>
      </c>
      <c r="E16" s="22">
        <f t="shared" si="4"/>
        <v>303.94299999999998</v>
      </c>
      <c r="F16" s="21">
        <v>15646</v>
      </c>
      <c r="G16" s="22">
        <f t="shared" si="5"/>
        <v>107.17509999999999</v>
      </c>
      <c r="H16" s="21"/>
      <c r="I16" s="22">
        <f t="shared" si="6"/>
        <v>0</v>
      </c>
      <c r="J16" s="21"/>
      <c r="K16" s="22">
        <f t="shared" si="7"/>
        <v>0</v>
      </c>
    </row>
    <row r="17" spans="1:15" ht="14.3" x14ac:dyDescent="0.2">
      <c r="A17" s="36">
        <v>6</v>
      </c>
      <c r="B17" s="5" t="s">
        <v>122</v>
      </c>
      <c r="C17" s="5">
        <v>513003536</v>
      </c>
      <c r="D17" s="21">
        <v>59807</v>
      </c>
      <c r="E17" s="22">
        <f t="shared" si="4"/>
        <v>227.26659999999998</v>
      </c>
      <c r="F17" s="21">
        <v>5532</v>
      </c>
      <c r="G17" s="22">
        <f t="shared" si="5"/>
        <v>37.894199999999998</v>
      </c>
      <c r="H17" s="21"/>
      <c r="I17" s="22">
        <f t="shared" si="6"/>
        <v>0</v>
      </c>
      <c r="J17" s="21"/>
      <c r="K17" s="22">
        <f t="shared" si="7"/>
        <v>0</v>
      </c>
    </row>
    <row r="18" spans="1:15" ht="14.3" x14ac:dyDescent="0.2">
      <c r="A18" s="36">
        <v>7</v>
      </c>
      <c r="B18" s="5" t="s">
        <v>123</v>
      </c>
      <c r="C18" s="5">
        <v>513003631</v>
      </c>
      <c r="D18" s="21">
        <v>28245</v>
      </c>
      <c r="E18" s="22">
        <f t="shared" si="4"/>
        <v>107.331</v>
      </c>
      <c r="F18" s="21">
        <v>3683</v>
      </c>
      <c r="G18" s="22">
        <f t="shared" si="5"/>
        <v>25.228549999999998</v>
      </c>
      <c r="H18" s="21"/>
      <c r="I18" s="22">
        <f t="shared" si="6"/>
        <v>0</v>
      </c>
      <c r="J18" s="21"/>
      <c r="K18" s="22">
        <f t="shared" si="7"/>
        <v>0</v>
      </c>
    </row>
    <row r="19" spans="1:15" ht="14.3" x14ac:dyDescent="0.2">
      <c r="A19" s="36">
        <v>8</v>
      </c>
      <c r="B19" s="5" t="s">
        <v>124</v>
      </c>
      <c r="C19" s="5">
        <v>513003568</v>
      </c>
      <c r="D19" s="21">
        <v>34171</v>
      </c>
      <c r="E19" s="22">
        <f t="shared" si="4"/>
        <v>129.84979999999999</v>
      </c>
      <c r="F19" s="21">
        <v>6696</v>
      </c>
      <c r="G19" s="22">
        <f t="shared" si="5"/>
        <v>45.867599999999996</v>
      </c>
      <c r="H19" s="21"/>
      <c r="I19" s="22">
        <f t="shared" si="6"/>
        <v>0</v>
      </c>
      <c r="J19" s="21"/>
      <c r="K19" s="22">
        <f t="shared" si="7"/>
        <v>0</v>
      </c>
    </row>
    <row r="20" spans="1:15" ht="14.3" x14ac:dyDescent="0.2">
      <c r="A20" s="36">
        <v>9</v>
      </c>
      <c r="B20" s="5" t="s">
        <v>125</v>
      </c>
      <c r="C20" s="5">
        <v>513003617</v>
      </c>
      <c r="D20" s="21">
        <v>59302</v>
      </c>
      <c r="E20" s="22">
        <f t="shared" si="4"/>
        <v>225.34759999999997</v>
      </c>
      <c r="F20" s="21"/>
      <c r="G20" s="22">
        <f t="shared" si="5"/>
        <v>0</v>
      </c>
      <c r="H20" s="21"/>
      <c r="I20" s="22">
        <f t="shared" si="6"/>
        <v>0</v>
      </c>
      <c r="J20" s="21"/>
      <c r="K20" s="22">
        <f t="shared" si="7"/>
        <v>0</v>
      </c>
    </row>
    <row r="21" spans="1:15" ht="14.3" x14ac:dyDescent="0.2">
      <c r="A21" s="36">
        <v>10</v>
      </c>
      <c r="B21" s="5" t="s">
        <v>126</v>
      </c>
      <c r="C21" s="5"/>
      <c r="D21" s="21">
        <v>2000</v>
      </c>
      <c r="E21" s="22">
        <f t="shared" si="4"/>
        <v>7.6</v>
      </c>
      <c r="F21" s="21"/>
      <c r="G21" s="22">
        <f t="shared" si="5"/>
        <v>0</v>
      </c>
      <c r="H21" s="38">
        <v>30</v>
      </c>
      <c r="I21" s="22">
        <f t="shared" si="6"/>
        <v>225</v>
      </c>
      <c r="J21" s="38">
        <v>24</v>
      </c>
      <c r="K21" s="22">
        <f t="shared" si="7"/>
        <v>42.72</v>
      </c>
    </row>
    <row r="22" spans="1:15" ht="14.3" x14ac:dyDescent="0.2">
      <c r="A22" s="36">
        <v>11</v>
      </c>
      <c r="B22" s="5" t="s">
        <v>127</v>
      </c>
      <c r="C22" s="5"/>
      <c r="D22" s="21">
        <v>16500</v>
      </c>
      <c r="E22" s="22">
        <f t="shared" si="4"/>
        <v>62.7</v>
      </c>
      <c r="F22" s="21"/>
      <c r="G22" s="22">
        <f t="shared" si="5"/>
        <v>0</v>
      </c>
      <c r="H22" s="21"/>
      <c r="I22" s="22">
        <f t="shared" si="6"/>
        <v>0</v>
      </c>
      <c r="J22" s="21"/>
      <c r="K22" s="22">
        <f t="shared" si="7"/>
        <v>0</v>
      </c>
    </row>
    <row r="23" spans="1:15" ht="14.3" x14ac:dyDescent="0.2">
      <c r="A23" s="36">
        <v>12</v>
      </c>
      <c r="B23" s="5" t="s">
        <v>128</v>
      </c>
      <c r="C23" s="5"/>
      <c r="D23" s="21">
        <v>29698</v>
      </c>
      <c r="E23" s="22">
        <f t="shared" si="4"/>
        <v>112.85239999999999</v>
      </c>
      <c r="F23" s="21"/>
      <c r="G23" s="22">
        <f t="shared" si="5"/>
        <v>0</v>
      </c>
      <c r="H23" s="21"/>
      <c r="I23" s="22">
        <f t="shared" si="6"/>
        <v>0</v>
      </c>
      <c r="J23" s="21"/>
      <c r="K23" s="22">
        <f t="shared" si="7"/>
        <v>0</v>
      </c>
    </row>
    <row r="24" spans="1:15" ht="14.3" x14ac:dyDescent="0.2">
      <c r="A24" s="36">
        <v>13</v>
      </c>
      <c r="B24" s="5" t="s">
        <v>129</v>
      </c>
      <c r="C24" s="5"/>
      <c r="D24" s="21">
        <v>41808</v>
      </c>
      <c r="E24" s="22">
        <f t="shared" si="4"/>
        <v>158.87039999999999</v>
      </c>
      <c r="F24" s="21"/>
      <c r="G24" s="22">
        <f t="shared" si="5"/>
        <v>0</v>
      </c>
      <c r="H24" s="39"/>
      <c r="I24" s="22">
        <f t="shared" si="6"/>
        <v>0</v>
      </c>
      <c r="J24" s="38">
        <v>40</v>
      </c>
      <c r="K24" s="22">
        <f t="shared" si="7"/>
        <v>71.2</v>
      </c>
    </row>
    <row r="25" spans="1:15" s="14" customFormat="1" ht="14.3" x14ac:dyDescent="0.2">
      <c r="A25" s="36">
        <v>14</v>
      </c>
      <c r="B25" s="5" t="s">
        <v>131</v>
      </c>
      <c r="C25" s="5"/>
      <c r="D25" s="21">
        <v>71465</v>
      </c>
      <c r="E25" s="22">
        <f t="shared" si="4"/>
        <v>271.56700000000001</v>
      </c>
      <c r="F25" s="21"/>
      <c r="G25" s="22">
        <f t="shared" si="5"/>
        <v>0</v>
      </c>
      <c r="H25" s="21"/>
      <c r="I25" s="22">
        <f t="shared" si="6"/>
        <v>0</v>
      </c>
      <c r="J25" s="21"/>
      <c r="K25" s="22">
        <f t="shared" si="7"/>
        <v>0</v>
      </c>
    </row>
    <row r="26" spans="1:15" s="7" customFormat="1" ht="21.75" customHeight="1" x14ac:dyDescent="0.25">
      <c r="A26" s="35"/>
      <c r="B26" s="40" t="s">
        <v>2</v>
      </c>
      <c r="C26" s="40"/>
      <c r="D26" s="46">
        <f t="shared" ref="D26:K26" si="8">D27+D28+D42+D58</f>
        <v>1356365</v>
      </c>
      <c r="E26" s="46">
        <f t="shared" si="8"/>
        <v>5154.186999999999</v>
      </c>
      <c r="F26" s="46">
        <f t="shared" si="8"/>
        <v>2090181</v>
      </c>
      <c r="G26" s="46">
        <f t="shared" si="8"/>
        <v>14361.02635</v>
      </c>
      <c r="H26" s="46">
        <f t="shared" si="8"/>
        <v>69.849999999999994</v>
      </c>
      <c r="I26" s="46">
        <f t="shared" si="8"/>
        <v>523.875</v>
      </c>
      <c r="J26" s="46">
        <f t="shared" si="8"/>
        <v>123.5</v>
      </c>
      <c r="K26" s="46">
        <f t="shared" si="8"/>
        <v>219.82999999999998</v>
      </c>
    </row>
    <row r="27" spans="1:15" s="7" customFormat="1" ht="14.3" x14ac:dyDescent="0.25">
      <c r="A27" s="36">
        <v>1</v>
      </c>
      <c r="B27" s="5" t="s">
        <v>20</v>
      </c>
      <c r="C27" s="5">
        <v>513003783</v>
      </c>
      <c r="D27" s="21">
        <v>144600</v>
      </c>
      <c r="E27" s="22">
        <f>D27*$C$94/1000</f>
        <v>549.48</v>
      </c>
      <c r="F27" s="21">
        <v>415211</v>
      </c>
      <c r="G27" s="22">
        <f>F27*$C$95/1000</f>
        <v>2844.1953499999995</v>
      </c>
      <c r="H27" s="21"/>
      <c r="I27" s="22">
        <f>H27*$I$94/1000</f>
        <v>0</v>
      </c>
      <c r="J27" s="21"/>
      <c r="K27" s="22">
        <f>J27*$I$95/1000</f>
        <v>0</v>
      </c>
      <c r="M27" s="53"/>
      <c r="N27" s="53"/>
      <c r="O27" s="53"/>
    </row>
    <row r="28" spans="1:15" s="7" customFormat="1" ht="19.2" customHeight="1" x14ac:dyDescent="0.25">
      <c r="A28" s="36"/>
      <c r="B28" s="41" t="s">
        <v>32</v>
      </c>
      <c r="C28" s="41"/>
      <c r="D28" s="42">
        <f t="shared" ref="D28:K28" si="9">SUM(D29:D41)</f>
        <v>571235</v>
      </c>
      <c r="E28" s="43">
        <f t="shared" si="9"/>
        <v>2170.6929999999998</v>
      </c>
      <c r="F28" s="42">
        <f t="shared" si="9"/>
        <v>382091</v>
      </c>
      <c r="G28" s="43">
        <f t="shared" si="9"/>
        <v>2627.08635</v>
      </c>
      <c r="H28" s="42">
        <f t="shared" si="9"/>
        <v>0</v>
      </c>
      <c r="I28" s="43">
        <f t="shared" si="9"/>
        <v>0</v>
      </c>
      <c r="J28" s="42">
        <f t="shared" si="9"/>
        <v>60</v>
      </c>
      <c r="K28" s="43">
        <f t="shared" si="9"/>
        <v>106.8</v>
      </c>
    </row>
    <row r="29" spans="1:15" ht="28.55" x14ac:dyDescent="0.2">
      <c r="A29" s="36">
        <v>2</v>
      </c>
      <c r="B29" s="5" t="s">
        <v>102</v>
      </c>
      <c r="C29" s="5"/>
      <c r="D29" s="21">
        <v>67920</v>
      </c>
      <c r="E29" s="58">
        <f t="shared" ref="E29:E41" si="10">D29*$C$94/1000</f>
        <v>258.096</v>
      </c>
      <c r="F29" s="21">
        <v>40190</v>
      </c>
      <c r="G29" s="58">
        <f t="shared" ref="G29:G38" si="11">F29*$C$95/1000</f>
        <v>275.30149999999998</v>
      </c>
      <c r="H29" s="21"/>
      <c r="I29" s="58">
        <f t="shared" ref="I29:I41" si="12">H29*$I$94/1000</f>
        <v>0</v>
      </c>
      <c r="J29" s="21"/>
      <c r="K29" s="58">
        <f t="shared" ref="K29:K41" si="13">J29*$I$95/1000</f>
        <v>0</v>
      </c>
    </row>
    <row r="30" spans="1:15" ht="28.55" x14ac:dyDescent="0.2">
      <c r="A30" s="36">
        <v>3</v>
      </c>
      <c r="B30" s="5" t="s">
        <v>103</v>
      </c>
      <c r="C30" s="5"/>
      <c r="D30" s="21">
        <v>127800</v>
      </c>
      <c r="E30" s="58">
        <f t="shared" si="10"/>
        <v>485.64</v>
      </c>
      <c r="F30" s="21">
        <v>40000</v>
      </c>
      <c r="G30" s="58">
        <f t="shared" si="11"/>
        <v>274</v>
      </c>
      <c r="H30" s="21"/>
      <c r="I30" s="58">
        <f t="shared" si="12"/>
        <v>0</v>
      </c>
      <c r="J30" s="21"/>
      <c r="K30" s="58">
        <f t="shared" si="13"/>
        <v>0</v>
      </c>
    </row>
    <row r="31" spans="1:15" ht="14.3" x14ac:dyDescent="0.2">
      <c r="A31" s="36">
        <v>4</v>
      </c>
      <c r="B31" s="5" t="s">
        <v>111</v>
      </c>
      <c r="C31" s="5">
        <v>513005533</v>
      </c>
      <c r="D31" s="21">
        <v>73800</v>
      </c>
      <c r="E31" s="58">
        <f t="shared" si="10"/>
        <v>280.44</v>
      </c>
      <c r="F31" s="21">
        <v>66033</v>
      </c>
      <c r="G31" s="58">
        <f t="shared" si="11"/>
        <v>452.32605000000001</v>
      </c>
      <c r="H31" s="21"/>
      <c r="I31" s="58">
        <f t="shared" si="12"/>
        <v>0</v>
      </c>
      <c r="J31" s="21"/>
      <c r="K31" s="58">
        <f t="shared" si="13"/>
        <v>0</v>
      </c>
    </row>
    <row r="32" spans="1:15" ht="28.55" x14ac:dyDescent="0.2">
      <c r="A32" s="36">
        <v>5</v>
      </c>
      <c r="B32" s="5" t="s">
        <v>106</v>
      </c>
      <c r="C32" s="5">
        <v>513005607</v>
      </c>
      <c r="D32" s="21">
        <v>30133</v>
      </c>
      <c r="E32" s="58">
        <f t="shared" si="10"/>
        <v>114.50539999999999</v>
      </c>
      <c r="F32" s="21">
        <v>25708</v>
      </c>
      <c r="G32" s="58">
        <f t="shared" si="11"/>
        <v>176.09979999999999</v>
      </c>
      <c r="H32" s="21"/>
      <c r="I32" s="58">
        <f t="shared" si="12"/>
        <v>0</v>
      </c>
      <c r="J32" s="21"/>
      <c r="K32" s="58">
        <f t="shared" si="13"/>
        <v>0</v>
      </c>
    </row>
    <row r="33" spans="1:15" ht="28.55" x14ac:dyDescent="0.2">
      <c r="A33" s="36">
        <v>6</v>
      </c>
      <c r="B33" s="5" t="s">
        <v>112</v>
      </c>
      <c r="C33" s="5">
        <v>513005653</v>
      </c>
      <c r="D33" s="21">
        <v>59564</v>
      </c>
      <c r="E33" s="58">
        <f t="shared" si="10"/>
        <v>226.3432</v>
      </c>
      <c r="F33" s="21">
        <v>30315</v>
      </c>
      <c r="G33" s="58">
        <f t="shared" si="11"/>
        <v>207.65774999999999</v>
      </c>
      <c r="H33" s="21"/>
      <c r="I33" s="58">
        <f t="shared" si="12"/>
        <v>0</v>
      </c>
      <c r="J33" s="21"/>
      <c r="K33" s="58">
        <f t="shared" si="13"/>
        <v>0</v>
      </c>
    </row>
    <row r="34" spans="1:15" ht="28.55" x14ac:dyDescent="0.2">
      <c r="A34" s="36">
        <v>7</v>
      </c>
      <c r="B34" s="5" t="s">
        <v>113</v>
      </c>
      <c r="C34" s="5">
        <v>513005646</v>
      </c>
      <c r="D34" s="21">
        <v>80800</v>
      </c>
      <c r="E34" s="58">
        <f t="shared" si="10"/>
        <v>307.04000000000002</v>
      </c>
      <c r="F34" s="21">
        <v>41578</v>
      </c>
      <c r="G34" s="58">
        <f t="shared" si="11"/>
        <v>284.80930000000001</v>
      </c>
      <c r="H34" s="21"/>
      <c r="I34" s="58">
        <f t="shared" si="12"/>
        <v>0</v>
      </c>
      <c r="J34" s="21"/>
      <c r="K34" s="58">
        <f t="shared" si="13"/>
        <v>0</v>
      </c>
      <c r="N34" s="52"/>
      <c r="O34" s="52"/>
    </row>
    <row r="35" spans="1:15" ht="14.3" x14ac:dyDescent="0.2">
      <c r="A35" s="36">
        <v>8</v>
      </c>
      <c r="B35" s="5" t="s">
        <v>108</v>
      </c>
      <c r="C35" s="5"/>
      <c r="D35" s="21">
        <v>28691</v>
      </c>
      <c r="E35" s="58">
        <f t="shared" si="10"/>
        <v>109.02579999999999</v>
      </c>
      <c r="F35" s="21"/>
      <c r="G35" s="58">
        <f t="shared" si="11"/>
        <v>0</v>
      </c>
      <c r="H35" s="21"/>
      <c r="I35" s="58">
        <f t="shared" si="12"/>
        <v>0</v>
      </c>
      <c r="J35" s="59">
        <v>60</v>
      </c>
      <c r="K35" s="58">
        <f t="shared" si="13"/>
        <v>106.8</v>
      </c>
    </row>
    <row r="36" spans="1:15" ht="14.3" customHeight="1" x14ac:dyDescent="0.2">
      <c r="A36" s="36">
        <v>9</v>
      </c>
      <c r="B36" s="5" t="s">
        <v>109</v>
      </c>
      <c r="C36" s="5"/>
      <c r="D36" s="21">
        <v>6684</v>
      </c>
      <c r="E36" s="58">
        <f t="shared" si="10"/>
        <v>25.399199999999997</v>
      </c>
      <c r="F36" s="21">
        <v>27389</v>
      </c>
      <c r="G36" s="58">
        <f t="shared" si="11"/>
        <v>187.61464999999998</v>
      </c>
      <c r="H36" s="21"/>
      <c r="I36" s="58">
        <f t="shared" si="12"/>
        <v>0</v>
      </c>
      <c r="J36" s="21"/>
      <c r="K36" s="58">
        <f t="shared" si="13"/>
        <v>0</v>
      </c>
    </row>
    <row r="37" spans="1:15" ht="14.3" x14ac:dyDescent="0.2">
      <c r="A37" s="36">
        <v>10</v>
      </c>
      <c r="B37" s="5" t="s">
        <v>105</v>
      </c>
      <c r="C37" s="5"/>
      <c r="D37" s="21">
        <v>9287</v>
      </c>
      <c r="E37" s="58">
        <f t="shared" si="10"/>
        <v>35.290599999999998</v>
      </c>
      <c r="F37" s="21">
        <v>51975</v>
      </c>
      <c r="G37" s="58">
        <f t="shared" si="11"/>
        <v>356.02875</v>
      </c>
      <c r="H37" s="21"/>
      <c r="I37" s="58">
        <f t="shared" si="12"/>
        <v>0</v>
      </c>
      <c r="J37" s="21"/>
      <c r="K37" s="58">
        <f t="shared" si="13"/>
        <v>0</v>
      </c>
    </row>
    <row r="38" spans="1:15" ht="14.3" x14ac:dyDescent="0.2">
      <c r="A38" s="36">
        <v>11</v>
      </c>
      <c r="B38" s="5" t="s">
        <v>110</v>
      </c>
      <c r="C38" s="5">
        <v>513005597</v>
      </c>
      <c r="D38" s="21">
        <v>18750</v>
      </c>
      <c r="E38" s="58">
        <f t="shared" si="10"/>
        <v>71.25</v>
      </c>
      <c r="F38" s="21">
        <v>18425</v>
      </c>
      <c r="G38" s="58">
        <f t="shared" si="11"/>
        <v>126.21125000000001</v>
      </c>
      <c r="H38" s="21"/>
      <c r="I38" s="58">
        <f t="shared" si="12"/>
        <v>0</v>
      </c>
      <c r="J38" s="21"/>
      <c r="K38" s="58">
        <f t="shared" si="13"/>
        <v>0</v>
      </c>
    </row>
    <row r="39" spans="1:15" ht="14.3" x14ac:dyDescent="0.2">
      <c r="A39" s="36">
        <v>12</v>
      </c>
      <c r="B39" s="5" t="s">
        <v>104</v>
      </c>
      <c r="C39" s="5"/>
      <c r="D39" s="21">
        <v>25478</v>
      </c>
      <c r="E39" s="58">
        <f t="shared" si="10"/>
        <v>96.816399999999987</v>
      </c>
      <c r="F39" s="21">
        <v>19526</v>
      </c>
      <c r="G39" s="58">
        <f>F39*$C$96/1000</f>
        <v>143.51609999999999</v>
      </c>
      <c r="H39" s="21"/>
      <c r="I39" s="58">
        <f t="shared" si="12"/>
        <v>0</v>
      </c>
      <c r="J39" s="21"/>
      <c r="K39" s="58">
        <f t="shared" si="13"/>
        <v>0</v>
      </c>
    </row>
    <row r="40" spans="1:15" ht="28.55" x14ac:dyDescent="0.2">
      <c r="A40" s="36">
        <v>13</v>
      </c>
      <c r="B40" s="5" t="s">
        <v>114</v>
      </c>
      <c r="C40" s="5">
        <v>513005639</v>
      </c>
      <c r="D40" s="21">
        <v>25178</v>
      </c>
      <c r="E40" s="58">
        <f t="shared" si="10"/>
        <v>95.676400000000001</v>
      </c>
      <c r="F40" s="21">
        <v>4364</v>
      </c>
      <c r="G40" s="58">
        <f>F40*$C$95/1000</f>
        <v>29.893399999999996</v>
      </c>
      <c r="H40" s="21"/>
      <c r="I40" s="58">
        <f t="shared" si="12"/>
        <v>0</v>
      </c>
      <c r="J40" s="21"/>
      <c r="K40" s="58">
        <f t="shared" si="13"/>
        <v>0</v>
      </c>
    </row>
    <row r="41" spans="1:15" ht="14.3" x14ac:dyDescent="0.2">
      <c r="A41" s="36">
        <v>14</v>
      </c>
      <c r="B41" s="5" t="s">
        <v>107</v>
      </c>
      <c r="C41" s="5">
        <v>513005967</v>
      </c>
      <c r="D41" s="21">
        <v>17150</v>
      </c>
      <c r="E41" s="58">
        <f t="shared" si="10"/>
        <v>65.17</v>
      </c>
      <c r="F41" s="21">
        <v>16588</v>
      </c>
      <c r="G41" s="58">
        <f>F41*$C$95/1000</f>
        <v>113.62779999999999</v>
      </c>
      <c r="H41" s="21"/>
      <c r="I41" s="58">
        <f t="shared" si="12"/>
        <v>0</v>
      </c>
      <c r="J41" s="21"/>
      <c r="K41" s="58">
        <f t="shared" si="13"/>
        <v>0</v>
      </c>
    </row>
    <row r="42" spans="1:15" ht="19.2" customHeight="1" x14ac:dyDescent="0.2">
      <c r="A42" s="36"/>
      <c r="B42" s="41" t="s">
        <v>33</v>
      </c>
      <c r="C42" s="41"/>
      <c r="D42" s="42">
        <f t="shared" ref="D42:K42" si="14">SUM(D43:D57)</f>
        <v>624011</v>
      </c>
      <c r="E42" s="43">
        <f t="shared" si="14"/>
        <v>2371.2417999999993</v>
      </c>
      <c r="F42" s="42">
        <f t="shared" si="14"/>
        <v>1267845</v>
      </c>
      <c r="G42" s="43">
        <f t="shared" si="14"/>
        <v>8718.2617499999997</v>
      </c>
      <c r="H42" s="42">
        <f t="shared" si="14"/>
        <v>69.849999999999994</v>
      </c>
      <c r="I42" s="43">
        <f t="shared" si="14"/>
        <v>523.875</v>
      </c>
      <c r="J42" s="42">
        <f t="shared" si="14"/>
        <v>63.5</v>
      </c>
      <c r="K42" s="43">
        <f t="shared" si="14"/>
        <v>113.03</v>
      </c>
    </row>
    <row r="43" spans="1:15" ht="28.55" x14ac:dyDescent="0.2">
      <c r="A43" s="36">
        <v>15</v>
      </c>
      <c r="B43" s="5" t="s">
        <v>101</v>
      </c>
      <c r="C43" s="5"/>
      <c r="D43" s="21">
        <v>7961</v>
      </c>
      <c r="E43" s="58">
        <f t="shared" ref="E43:E57" si="15">D43*$C$94/1000</f>
        <v>30.251799999999999</v>
      </c>
      <c r="F43" s="21">
        <v>12010</v>
      </c>
      <c r="G43" s="58">
        <f>F43*$C$95/1000</f>
        <v>82.268500000000003</v>
      </c>
      <c r="H43" s="21"/>
      <c r="I43" s="58">
        <f t="shared" ref="I43:I57" si="16">H43*$I$94/1000</f>
        <v>0</v>
      </c>
      <c r="J43" s="21"/>
      <c r="K43" s="58">
        <f t="shared" ref="K43:K57" si="17">J43*$I$95/1000</f>
        <v>0</v>
      </c>
    </row>
    <row r="44" spans="1:15" ht="28.55" x14ac:dyDescent="0.2">
      <c r="A44" s="36">
        <v>16</v>
      </c>
      <c r="B44" s="5" t="s">
        <v>87</v>
      </c>
      <c r="C44" s="5"/>
      <c r="D44" s="21">
        <v>6800</v>
      </c>
      <c r="E44" s="58">
        <f t="shared" si="15"/>
        <v>25.84</v>
      </c>
      <c r="F44" s="21">
        <v>17047</v>
      </c>
      <c r="G44" s="58">
        <f>F44*$C$96/1000</f>
        <v>125.29545</v>
      </c>
      <c r="H44" s="21"/>
      <c r="I44" s="58">
        <f t="shared" si="16"/>
        <v>0</v>
      </c>
      <c r="J44" s="21"/>
      <c r="K44" s="58">
        <f t="shared" si="17"/>
        <v>0</v>
      </c>
    </row>
    <row r="45" spans="1:15" ht="28.55" x14ac:dyDescent="0.2">
      <c r="A45" s="36">
        <v>17</v>
      </c>
      <c r="B45" s="5" t="s">
        <v>100</v>
      </c>
      <c r="C45" s="5"/>
      <c r="D45" s="21">
        <v>63725</v>
      </c>
      <c r="E45" s="58">
        <f t="shared" si="15"/>
        <v>242.155</v>
      </c>
      <c r="F45" s="21">
        <v>73375</v>
      </c>
      <c r="G45" s="58">
        <f t="shared" ref="G45:G54" si="18">F45*$C$95/1000</f>
        <v>502.61874999999998</v>
      </c>
      <c r="H45" s="21"/>
      <c r="I45" s="58">
        <f t="shared" si="16"/>
        <v>0</v>
      </c>
      <c r="J45" s="21"/>
      <c r="K45" s="58">
        <f t="shared" si="17"/>
        <v>0</v>
      </c>
    </row>
    <row r="46" spans="1:15" ht="28.55" x14ac:dyDescent="0.2">
      <c r="A46" s="36">
        <v>18</v>
      </c>
      <c r="B46" s="5" t="s">
        <v>89</v>
      </c>
      <c r="C46" s="5">
        <v>513005614</v>
      </c>
      <c r="D46" s="21">
        <v>89623</v>
      </c>
      <c r="E46" s="58">
        <f t="shared" si="15"/>
        <v>340.56739999999996</v>
      </c>
      <c r="F46" s="21">
        <v>90468</v>
      </c>
      <c r="G46" s="58">
        <f t="shared" si="18"/>
        <v>619.70579999999995</v>
      </c>
      <c r="H46" s="21"/>
      <c r="I46" s="58">
        <f t="shared" si="16"/>
        <v>0</v>
      </c>
      <c r="J46" s="21"/>
      <c r="K46" s="58">
        <f t="shared" si="17"/>
        <v>0</v>
      </c>
    </row>
    <row r="47" spans="1:15" ht="40.75" x14ac:dyDescent="0.2">
      <c r="A47" s="36">
        <v>19</v>
      </c>
      <c r="B47" s="62" t="s">
        <v>88</v>
      </c>
      <c r="C47" s="5">
        <v>513005678</v>
      </c>
      <c r="D47" s="21">
        <v>72730</v>
      </c>
      <c r="E47" s="58">
        <f t="shared" si="15"/>
        <v>276.37400000000002</v>
      </c>
      <c r="F47" s="21">
        <v>255212</v>
      </c>
      <c r="G47" s="58">
        <f t="shared" si="18"/>
        <v>1748.2021999999999</v>
      </c>
      <c r="H47" s="21"/>
      <c r="I47" s="58">
        <f t="shared" si="16"/>
        <v>0</v>
      </c>
      <c r="J47" s="21"/>
      <c r="K47" s="58">
        <f t="shared" si="17"/>
        <v>0</v>
      </c>
    </row>
    <row r="48" spans="1:15" ht="28.55" x14ac:dyDescent="0.2">
      <c r="A48" s="36">
        <v>21</v>
      </c>
      <c r="B48" s="5" t="s">
        <v>90</v>
      </c>
      <c r="C48" s="5">
        <v>513005692</v>
      </c>
      <c r="D48" s="21">
        <v>81855</v>
      </c>
      <c r="E48" s="58">
        <f t="shared" si="15"/>
        <v>311.04899999999998</v>
      </c>
      <c r="F48" s="21">
        <v>72569</v>
      </c>
      <c r="G48" s="58">
        <f t="shared" si="18"/>
        <v>497.09764999999999</v>
      </c>
      <c r="H48" s="21"/>
      <c r="I48" s="58">
        <f t="shared" si="16"/>
        <v>0</v>
      </c>
      <c r="J48" s="21"/>
      <c r="K48" s="58">
        <f t="shared" si="17"/>
        <v>0</v>
      </c>
    </row>
    <row r="49" spans="1:11" ht="40.75" x14ac:dyDescent="0.2">
      <c r="A49" s="36">
        <v>22</v>
      </c>
      <c r="B49" s="62" t="s">
        <v>91</v>
      </c>
      <c r="C49" s="5">
        <v>513005558</v>
      </c>
      <c r="D49" s="21">
        <v>35626</v>
      </c>
      <c r="E49" s="58">
        <f t="shared" si="15"/>
        <v>135.37879999999998</v>
      </c>
      <c r="F49" s="21">
        <v>110567</v>
      </c>
      <c r="G49" s="58">
        <f t="shared" si="18"/>
        <v>757.38394999999991</v>
      </c>
      <c r="H49" s="21"/>
      <c r="I49" s="58">
        <f t="shared" si="16"/>
        <v>0</v>
      </c>
      <c r="J49" s="21"/>
      <c r="K49" s="58">
        <f t="shared" si="17"/>
        <v>0</v>
      </c>
    </row>
    <row r="50" spans="1:11" ht="42.8" x14ac:dyDescent="0.2">
      <c r="A50" s="57">
        <v>23</v>
      </c>
      <c r="B50" s="5" t="s">
        <v>99</v>
      </c>
      <c r="C50" s="5"/>
      <c r="D50" s="21">
        <v>63480</v>
      </c>
      <c r="E50" s="58">
        <f t="shared" si="15"/>
        <v>241.22399999999999</v>
      </c>
      <c r="F50" s="21">
        <v>200000</v>
      </c>
      <c r="G50" s="58">
        <f t="shared" si="18"/>
        <v>1370</v>
      </c>
      <c r="H50" s="21"/>
      <c r="I50" s="58">
        <f t="shared" si="16"/>
        <v>0</v>
      </c>
      <c r="J50" s="21"/>
      <c r="K50" s="58">
        <f t="shared" si="17"/>
        <v>0</v>
      </c>
    </row>
    <row r="51" spans="1:11" ht="28.55" x14ac:dyDescent="0.2">
      <c r="A51" s="57">
        <v>24</v>
      </c>
      <c r="B51" s="5" t="s">
        <v>92</v>
      </c>
      <c r="C51" s="5"/>
      <c r="D51" s="21">
        <v>14690</v>
      </c>
      <c r="E51" s="58">
        <f t="shared" si="15"/>
        <v>55.822000000000003</v>
      </c>
      <c r="F51" s="21"/>
      <c r="G51" s="58">
        <f t="shared" si="18"/>
        <v>0</v>
      </c>
      <c r="H51" s="60">
        <v>35.6</v>
      </c>
      <c r="I51" s="58">
        <f t="shared" si="16"/>
        <v>267</v>
      </c>
      <c r="J51" s="59">
        <v>36</v>
      </c>
      <c r="K51" s="58">
        <f t="shared" si="17"/>
        <v>64.08</v>
      </c>
    </row>
    <row r="52" spans="1:11" ht="28.55" x14ac:dyDescent="0.2">
      <c r="A52" s="57">
        <v>25</v>
      </c>
      <c r="B52" s="5" t="s">
        <v>98</v>
      </c>
      <c r="C52" s="5"/>
      <c r="D52" s="21">
        <v>11288</v>
      </c>
      <c r="E52" s="58">
        <f t="shared" si="15"/>
        <v>42.894400000000005</v>
      </c>
      <c r="F52" s="21"/>
      <c r="G52" s="58">
        <f t="shared" si="18"/>
        <v>0</v>
      </c>
      <c r="H52" s="60">
        <v>34.25</v>
      </c>
      <c r="I52" s="58">
        <f t="shared" si="16"/>
        <v>256.875</v>
      </c>
      <c r="J52" s="59">
        <v>27.5</v>
      </c>
      <c r="K52" s="58">
        <f t="shared" si="17"/>
        <v>48.95</v>
      </c>
    </row>
    <row r="53" spans="1:11" ht="42.8" x14ac:dyDescent="0.2">
      <c r="A53" s="57">
        <v>26</v>
      </c>
      <c r="B53" s="5" t="s">
        <v>93</v>
      </c>
      <c r="C53" s="5">
        <v>513005710</v>
      </c>
      <c r="D53" s="21">
        <v>10151</v>
      </c>
      <c r="E53" s="58">
        <f t="shared" si="15"/>
        <v>38.573799999999999</v>
      </c>
      <c r="F53" s="21">
        <v>133986</v>
      </c>
      <c r="G53" s="58">
        <f t="shared" si="18"/>
        <v>917.80409999999995</v>
      </c>
      <c r="H53" s="21"/>
      <c r="I53" s="58">
        <f t="shared" si="16"/>
        <v>0</v>
      </c>
      <c r="J53" s="21"/>
      <c r="K53" s="58">
        <f t="shared" si="17"/>
        <v>0</v>
      </c>
    </row>
    <row r="54" spans="1:11" ht="28.55" x14ac:dyDescent="0.2">
      <c r="A54" s="57">
        <v>27</v>
      </c>
      <c r="B54" s="61" t="s">
        <v>94</v>
      </c>
      <c r="C54" s="5">
        <v>513005685</v>
      </c>
      <c r="D54" s="21">
        <v>35514</v>
      </c>
      <c r="E54" s="58">
        <f t="shared" si="15"/>
        <v>134.95319999999998</v>
      </c>
      <c r="F54" s="21">
        <v>85303</v>
      </c>
      <c r="G54" s="58">
        <f t="shared" si="18"/>
        <v>584.32554999999991</v>
      </c>
      <c r="H54" s="21"/>
      <c r="I54" s="58">
        <f t="shared" si="16"/>
        <v>0</v>
      </c>
      <c r="J54" s="21"/>
      <c r="K54" s="58">
        <f t="shared" si="17"/>
        <v>0</v>
      </c>
    </row>
    <row r="55" spans="1:11" ht="28.55" x14ac:dyDescent="0.2">
      <c r="A55" s="57">
        <v>28</v>
      </c>
      <c r="B55" s="5" t="s">
        <v>96</v>
      </c>
      <c r="C55" s="5"/>
      <c r="D55" s="21">
        <v>35970</v>
      </c>
      <c r="E55" s="58">
        <f t="shared" si="15"/>
        <v>136.68600000000001</v>
      </c>
      <c r="F55" s="21">
        <v>50000</v>
      </c>
      <c r="G55" s="58">
        <f>F55*$C$96/1000</f>
        <v>367.5</v>
      </c>
      <c r="H55" s="21"/>
      <c r="I55" s="58">
        <f t="shared" si="16"/>
        <v>0</v>
      </c>
      <c r="J55" s="21"/>
      <c r="K55" s="58">
        <f t="shared" si="17"/>
        <v>0</v>
      </c>
    </row>
    <row r="56" spans="1:11" ht="42.8" x14ac:dyDescent="0.2">
      <c r="A56" s="57">
        <v>29</v>
      </c>
      <c r="B56" s="5" t="s">
        <v>97</v>
      </c>
      <c r="C56" s="5">
        <v>513005540</v>
      </c>
      <c r="D56" s="21">
        <v>67273</v>
      </c>
      <c r="E56" s="58">
        <f t="shared" si="15"/>
        <v>255.63739999999999</v>
      </c>
      <c r="F56" s="21">
        <v>135653</v>
      </c>
      <c r="G56" s="58">
        <f>F56*$C$95/1000</f>
        <v>929.22304999999994</v>
      </c>
      <c r="H56" s="21"/>
      <c r="I56" s="58">
        <f t="shared" si="16"/>
        <v>0</v>
      </c>
      <c r="J56" s="21"/>
      <c r="K56" s="58">
        <f t="shared" si="17"/>
        <v>0</v>
      </c>
    </row>
    <row r="57" spans="1:11" ht="28.55" x14ac:dyDescent="0.2">
      <c r="A57" s="57">
        <v>30</v>
      </c>
      <c r="B57" s="5" t="s">
        <v>95</v>
      </c>
      <c r="C57" s="5">
        <v>513005702</v>
      </c>
      <c r="D57" s="21">
        <v>27325</v>
      </c>
      <c r="E57" s="58">
        <f t="shared" si="15"/>
        <v>103.83499999999999</v>
      </c>
      <c r="F57" s="21">
        <v>31655</v>
      </c>
      <c r="G57" s="58">
        <f>F57*$C$95/1000</f>
        <v>216.83674999999999</v>
      </c>
      <c r="H57" s="21"/>
      <c r="I57" s="58">
        <f t="shared" si="16"/>
        <v>0</v>
      </c>
      <c r="J57" s="21"/>
      <c r="K57" s="58">
        <f t="shared" si="17"/>
        <v>0</v>
      </c>
    </row>
    <row r="58" spans="1:11" ht="19.2" customHeight="1" x14ac:dyDescent="0.2">
      <c r="A58" s="36"/>
      <c r="B58" s="41" t="s">
        <v>34</v>
      </c>
      <c r="C58" s="41"/>
      <c r="D58" s="42">
        <f t="shared" ref="D58:K58" si="19">SUM(D59:D59)</f>
        <v>16519</v>
      </c>
      <c r="E58" s="43">
        <f t="shared" si="19"/>
        <v>62.772199999999998</v>
      </c>
      <c r="F58" s="42">
        <f t="shared" si="19"/>
        <v>25034</v>
      </c>
      <c r="G58" s="43">
        <f t="shared" si="19"/>
        <v>171.4829</v>
      </c>
      <c r="H58" s="42">
        <f t="shared" si="19"/>
        <v>0</v>
      </c>
      <c r="I58" s="43">
        <f t="shared" si="19"/>
        <v>0</v>
      </c>
      <c r="J58" s="42">
        <f t="shared" si="19"/>
        <v>0</v>
      </c>
      <c r="K58" s="43">
        <f t="shared" si="19"/>
        <v>0</v>
      </c>
    </row>
    <row r="59" spans="1:11" ht="14.3" x14ac:dyDescent="0.2">
      <c r="A59" s="36">
        <v>32</v>
      </c>
      <c r="B59" s="5" t="s">
        <v>115</v>
      </c>
      <c r="C59" s="5">
        <v>513005741</v>
      </c>
      <c r="D59" s="21">
        <v>16519</v>
      </c>
      <c r="E59" s="58">
        <f>D59*$C$94/1000</f>
        <v>62.772199999999998</v>
      </c>
      <c r="F59" s="21">
        <v>25034</v>
      </c>
      <c r="G59" s="58">
        <f>F59*$C$95/1000</f>
        <v>171.4829</v>
      </c>
      <c r="H59" s="21"/>
      <c r="I59" s="58">
        <f>H59*$I$94/1000</f>
        <v>0</v>
      </c>
      <c r="J59" s="21"/>
      <c r="K59" s="58">
        <f>J59*$I$95/1000</f>
        <v>0</v>
      </c>
    </row>
    <row r="60" spans="1:11" s="7" customFormat="1" ht="22.45" customHeight="1" x14ac:dyDescent="0.25">
      <c r="A60" s="35"/>
      <c r="B60" s="40" t="s">
        <v>4</v>
      </c>
      <c r="C60" s="40"/>
      <c r="D60" s="46">
        <f>D61+D75</f>
        <v>191252</v>
      </c>
      <c r="E60" s="46">
        <f t="shared" ref="E60:K60" si="20">E61+E75</f>
        <v>726.75760000000002</v>
      </c>
      <c r="F60" s="46">
        <f t="shared" si="20"/>
        <v>80156</v>
      </c>
      <c r="G60" s="46">
        <f t="shared" si="20"/>
        <v>549.06859999999995</v>
      </c>
      <c r="H60" s="46">
        <f t="shared" si="20"/>
        <v>0</v>
      </c>
      <c r="I60" s="46">
        <f t="shared" si="20"/>
        <v>0</v>
      </c>
      <c r="J60" s="46">
        <f t="shared" si="20"/>
        <v>0</v>
      </c>
      <c r="K60" s="46">
        <f t="shared" si="20"/>
        <v>0</v>
      </c>
    </row>
    <row r="61" spans="1:11" ht="19.2" customHeight="1" x14ac:dyDescent="0.2">
      <c r="A61" s="36"/>
      <c r="B61" s="44" t="s">
        <v>48</v>
      </c>
      <c r="C61" s="45"/>
      <c r="D61" s="49">
        <f t="shared" ref="D61:K61" si="21">SUM(D62:D74)</f>
        <v>10888</v>
      </c>
      <c r="E61" s="50">
        <f t="shared" si="21"/>
        <v>41.374399999999994</v>
      </c>
      <c r="F61" s="49">
        <f t="shared" si="21"/>
        <v>13272</v>
      </c>
      <c r="G61" s="50">
        <f t="shared" si="21"/>
        <v>90.913200000000003</v>
      </c>
      <c r="H61" s="49">
        <f t="shared" si="21"/>
        <v>0</v>
      </c>
      <c r="I61" s="50">
        <f t="shared" si="21"/>
        <v>0</v>
      </c>
      <c r="J61" s="49">
        <f t="shared" si="21"/>
        <v>0</v>
      </c>
      <c r="K61" s="50">
        <f t="shared" si="21"/>
        <v>0</v>
      </c>
    </row>
    <row r="62" spans="1:11" ht="14.3" x14ac:dyDescent="0.2">
      <c r="A62" s="36">
        <v>1</v>
      </c>
      <c r="B62" s="5" t="s">
        <v>22</v>
      </c>
      <c r="C62" s="6" t="s">
        <v>3</v>
      </c>
      <c r="D62" s="21">
        <v>1463</v>
      </c>
      <c r="E62" s="22">
        <f t="shared" ref="E62:E74" si="22">D62*$C$94/1000</f>
        <v>5.5593999999999992</v>
      </c>
      <c r="F62" s="21">
        <v>5172</v>
      </c>
      <c r="G62" s="22">
        <f t="shared" ref="G62:G74" si="23">F62*$C$95/1000</f>
        <v>35.428199999999997</v>
      </c>
      <c r="H62" s="21"/>
      <c r="I62" s="22">
        <f t="shared" ref="I62:I74" si="24">H62*$I$94/1000</f>
        <v>0</v>
      </c>
      <c r="J62" s="21"/>
      <c r="K62" s="22">
        <f t="shared" ref="K62:K74" si="25">J62*$I$95/1000</f>
        <v>0</v>
      </c>
    </row>
    <row r="63" spans="1:11" ht="14.3" x14ac:dyDescent="0.2">
      <c r="A63" s="36">
        <v>2</v>
      </c>
      <c r="B63" s="5" t="s">
        <v>21</v>
      </c>
      <c r="C63" s="6" t="s">
        <v>3</v>
      </c>
      <c r="D63" s="21">
        <v>910</v>
      </c>
      <c r="E63" s="22">
        <f t="shared" si="22"/>
        <v>3.4580000000000002</v>
      </c>
      <c r="F63" s="21">
        <v>4663</v>
      </c>
      <c r="G63" s="22">
        <f t="shared" si="23"/>
        <v>31.941549999999999</v>
      </c>
      <c r="H63" s="21"/>
      <c r="I63" s="22">
        <f t="shared" si="24"/>
        <v>0</v>
      </c>
      <c r="J63" s="21"/>
      <c r="K63" s="22">
        <f t="shared" si="25"/>
        <v>0</v>
      </c>
    </row>
    <row r="64" spans="1:11" ht="14.3" x14ac:dyDescent="0.2">
      <c r="A64" s="36">
        <v>3</v>
      </c>
      <c r="B64" s="5" t="s">
        <v>24</v>
      </c>
      <c r="C64" s="6"/>
      <c r="D64" s="21">
        <v>1000</v>
      </c>
      <c r="E64" s="22">
        <f t="shared" si="22"/>
        <v>3.8</v>
      </c>
      <c r="F64" s="21"/>
      <c r="G64" s="22">
        <f t="shared" si="23"/>
        <v>0</v>
      </c>
      <c r="H64" s="21"/>
      <c r="I64" s="22">
        <f t="shared" si="24"/>
        <v>0</v>
      </c>
      <c r="J64" s="21"/>
      <c r="K64" s="22">
        <f t="shared" si="25"/>
        <v>0</v>
      </c>
    </row>
    <row r="65" spans="1:11" ht="14.3" x14ac:dyDescent="0.2">
      <c r="A65" s="36">
        <v>4</v>
      </c>
      <c r="B65" s="5" t="s">
        <v>27</v>
      </c>
      <c r="C65" s="6"/>
      <c r="D65" s="21">
        <v>643</v>
      </c>
      <c r="E65" s="22">
        <f t="shared" si="22"/>
        <v>2.4434</v>
      </c>
      <c r="F65" s="21"/>
      <c r="G65" s="22">
        <f t="shared" si="23"/>
        <v>0</v>
      </c>
      <c r="H65" s="21"/>
      <c r="I65" s="22">
        <f t="shared" si="24"/>
        <v>0</v>
      </c>
      <c r="J65" s="21"/>
      <c r="K65" s="22">
        <f t="shared" si="25"/>
        <v>0</v>
      </c>
    </row>
    <row r="66" spans="1:11" ht="14.3" x14ac:dyDescent="0.2">
      <c r="A66" s="36">
        <v>5</v>
      </c>
      <c r="B66" s="5" t="s">
        <v>26</v>
      </c>
      <c r="C66" s="6"/>
      <c r="D66" s="21">
        <v>3466</v>
      </c>
      <c r="E66" s="22">
        <f t="shared" si="22"/>
        <v>13.1708</v>
      </c>
      <c r="F66" s="21"/>
      <c r="G66" s="22">
        <f t="shared" si="23"/>
        <v>0</v>
      </c>
      <c r="H66" s="21"/>
      <c r="I66" s="22">
        <f t="shared" si="24"/>
        <v>0</v>
      </c>
      <c r="J66" s="21"/>
      <c r="K66" s="22">
        <f t="shared" si="25"/>
        <v>0</v>
      </c>
    </row>
    <row r="67" spans="1:11" ht="14.3" x14ac:dyDescent="0.2">
      <c r="A67" s="36">
        <v>6</v>
      </c>
      <c r="B67" s="5" t="s">
        <v>36</v>
      </c>
      <c r="C67" s="6" t="s">
        <v>3</v>
      </c>
      <c r="D67" s="21">
        <v>300</v>
      </c>
      <c r="E67" s="22">
        <f t="shared" si="22"/>
        <v>1.1399999999999999</v>
      </c>
      <c r="F67" s="21"/>
      <c r="G67" s="22">
        <f t="shared" si="23"/>
        <v>0</v>
      </c>
      <c r="H67" s="21"/>
      <c r="I67" s="22">
        <f t="shared" si="24"/>
        <v>0</v>
      </c>
      <c r="J67" s="21"/>
      <c r="K67" s="22">
        <f t="shared" si="25"/>
        <v>0</v>
      </c>
    </row>
    <row r="68" spans="1:11" ht="14.3" x14ac:dyDescent="0.2">
      <c r="A68" s="36">
        <v>7</v>
      </c>
      <c r="B68" s="5" t="s">
        <v>37</v>
      </c>
      <c r="C68" s="6"/>
      <c r="D68" s="21">
        <v>500</v>
      </c>
      <c r="E68" s="22">
        <f t="shared" si="22"/>
        <v>1.9</v>
      </c>
      <c r="F68" s="21"/>
      <c r="G68" s="22">
        <f t="shared" si="23"/>
        <v>0</v>
      </c>
      <c r="H68" s="21"/>
      <c r="I68" s="22">
        <f t="shared" si="24"/>
        <v>0</v>
      </c>
      <c r="J68" s="21"/>
      <c r="K68" s="22">
        <f t="shared" si="25"/>
        <v>0</v>
      </c>
    </row>
    <row r="69" spans="1:11" ht="14.3" x14ac:dyDescent="0.2">
      <c r="A69" s="36">
        <v>8</v>
      </c>
      <c r="B69" s="5" t="s">
        <v>39</v>
      </c>
      <c r="C69" s="6" t="s">
        <v>3</v>
      </c>
      <c r="D69" s="21">
        <v>132</v>
      </c>
      <c r="E69" s="22">
        <f t="shared" si="22"/>
        <v>0.50159999999999993</v>
      </c>
      <c r="F69" s="21">
        <v>1487</v>
      </c>
      <c r="G69" s="22">
        <f t="shared" si="23"/>
        <v>10.185949999999998</v>
      </c>
      <c r="H69" s="21"/>
      <c r="I69" s="22">
        <f t="shared" si="24"/>
        <v>0</v>
      </c>
      <c r="J69" s="21"/>
      <c r="K69" s="22">
        <f t="shared" si="25"/>
        <v>0</v>
      </c>
    </row>
    <row r="70" spans="1:11" ht="14.3" x14ac:dyDescent="0.2">
      <c r="A70" s="36">
        <v>9</v>
      </c>
      <c r="B70" s="5" t="s">
        <v>41</v>
      </c>
      <c r="C70" s="6" t="s">
        <v>3</v>
      </c>
      <c r="D70" s="21">
        <v>500</v>
      </c>
      <c r="E70" s="22">
        <f t="shared" si="22"/>
        <v>1.9</v>
      </c>
      <c r="F70" s="21"/>
      <c r="G70" s="22">
        <f t="shared" si="23"/>
        <v>0</v>
      </c>
      <c r="H70" s="21"/>
      <c r="I70" s="22">
        <f t="shared" si="24"/>
        <v>0</v>
      </c>
      <c r="J70" s="21"/>
      <c r="K70" s="22">
        <f t="shared" si="25"/>
        <v>0</v>
      </c>
    </row>
    <row r="71" spans="1:11" ht="14.3" x14ac:dyDescent="0.2">
      <c r="A71" s="36">
        <v>10</v>
      </c>
      <c r="B71" s="5" t="s">
        <v>43</v>
      </c>
      <c r="C71" s="6" t="s">
        <v>3</v>
      </c>
      <c r="D71" s="21"/>
      <c r="E71" s="22">
        <f t="shared" si="22"/>
        <v>0</v>
      </c>
      <c r="F71" s="21"/>
      <c r="G71" s="22">
        <f t="shared" si="23"/>
        <v>0</v>
      </c>
      <c r="H71" s="21"/>
      <c r="I71" s="22">
        <f t="shared" si="24"/>
        <v>0</v>
      </c>
      <c r="J71" s="21"/>
      <c r="K71" s="22">
        <f t="shared" si="25"/>
        <v>0</v>
      </c>
    </row>
    <row r="72" spans="1:11" ht="14.3" x14ac:dyDescent="0.2">
      <c r="A72" s="36">
        <v>11</v>
      </c>
      <c r="B72" s="5" t="s">
        <v>45</v>
      </c>
      <c r="C72" s="6"/>
      <c r="D72" s="21">
        <v>650</v>
      </c>
      <c r="E72" s="22">
        <f t="shared" si="22"/>
        <v>2.4700000000000002</v>
      </c>
      <c r="F72" s="21"/>
      <c r="G72" s="22">
        <f t="shared" si="23"/>
        <v>0</v>
      </c>
      <c r="H72" s="21"/>
      <c r="I72" s="22">
        <f t="shared" si="24"/>
        <v>0</v>
      </c>
      <c r="J72" s="21"/>
      <c r="K72" s="22">
        <f t="shared" si="25"/>
        <v>0</v>
      </c>
    </row>
    <row r="73" spans="1:11" ht="14.3" x14ac:dyDescent="0.2">
      <c r="A73" s="36">
        <v>12</v>
      </c>
      <c r="B73" s="5" t="s">
        <v>25</v>
      </c>
      <c r="C73" s="6"/>
      <c r="D73" s="21">
        <v>1000</v>
      </c>
      <c r="E73" s="22">
        <f t="shared" si="22"/>
        <v>3.8</v>
      </c>
      <c r="F73" s="21"/>
      <c r="G73" s="22">
        <f t="shared" si="23"/>
        <v>0</v>
      </c>
      <c r="H73" s="21"/>
      <c r="I73" s="22">
        <f t="shared" si="24"/>
        <v>0</v>
      </c>
      <c r="J73" s="21"/>
      <c r="K73" s="22">
        <f t="shared" si="25"/>
        <v>0</v>
      </c>
    </row>
    <row r="74" spans="1:11" ht="14.3" x14ac:dyDescent="0.2">
      <c r="A74" s="36">
        <v>13</v>
      </c>
      <c r="B74" s="5" t="s">
        <v>23</v>
      </c>
      <c r="C74" s="6" t="s">
        <v>3</v>
      </c>
      <c r="D74" s="21">
        <v>324</v>
      </c>
      <c r="E74" s="22">
        <f t="shared" si="22"/>
        <v>1.2312000000000001</v>
      </c>
      <c r="F74" s="21">
        <v>1950</v>
      </c>
      <c r="G74" s="22">
        <f t="shared" si="23"/>
        <v>13.3575</v>
      </c>
      <c r="H74" s="21"/>
      <c r="I74" s="22">
        <f t="shared" si="24"/>
        <v>0</v>
      </c>
      <c r="J74" s="21"/>
      <c r="K74" s="22">
        <f t="shared" si="25"/>
        <v>0</v>
      </c>
    </row>
    <row r="75" spans="1:11" ht="19.2" customHeight="1" x14ac:dyDescent="0.2">
      <c r="A75" s="36"/>
      <c r="B75" s="41" t="s">
        <v>47</v>
      </c>
      <c r="C75" s="41"/>
      <c r="D75" s="42">
        <f t="shared" ref="D75:K75" si="26">SUM(D76:D88)</f>
        <v>180364</v>
      </c>
      <c r="E75" s="43">
        <f t="shared" si="26"/>
        <v>685.38319999999999</v>
      </c>
      <c r="F75" s="42">
        <f t="shared" si="26"/>
        <v>66884</v>
      </c>
      <c r="G75" s="43">
        <f t="shared" si="26"/>
        <v>458.15539999999993</v>
      </c>
      <c r="H75" s="42">
        <f t="shared" si="26"/>
        <v>0</v>
      </c>
      <c r="I75" s="43">
        <f t="shared" si="26"/>
        <v>0</v>
      </c>
      <c r="J75" s="42">
        <f t="shared" si="26"/>
        <v>0</v>
      </c>
      <c r="K75" s="43">
        <f t="shared" si="26"/>
        <v>0</v>
      </c>
    </row>
    <row r="76" spans="1:11" ht="28.55" x14ac:dyDescent="0.2">
      <c r="A76" s="36">
        <v>14</v>
      </c>
      <c r="B76" s="5" t="s">
        <v>130</v>
      </c>
      <c r="C76" s="5"/>
      <c r="D76" s="21">
        <v>45840</v>
      </c>
      <c r="E76" s="22">
        <f t="shared" ref="E76:E88" si="27">D76*$C$94/1000</f>
        <v>174.19200000000001</v>
      </c>
      <c r="F76" s="21">
        <v>50656</v>
      </c>
      <c r="G76" s="22">
        <f t="shared" ref="G76:G88" si="28">F76*$C$95/1000</f>
        <v>346.99359999999996</v>
      </c>
      <c r="H76" s="21"/>
      <c r="I76" s="22">
        <f t="shared" ref="I76:I88" si="29">H76*$I$94/1000</f>
        <v>0</v>
      </c>
      <c r="J76" s="21"/>
      <c r="K76" s="22">
        <f t="shared" ref="K76:K88" si="30">J76*$I$95/1000</f>
        <v>0</v>
      </c>
    </row>
    <row r="77" spans="1:11" s="14" customFormat="1" ht="14.3" x14ac:dyDescent="0.2">
      <c r="A77" s="36"/>
      <c r="B77" s="5" t="s">
        <v>73</v>
      </c>
      <c r="C77" s="5"/>
      <c r="D77" s="21">
        <v>3833</v>
      </c>
      <c r="E77" s="22">
        <f t="shared" si="27"/>
        <v>14.5654</v>
      </c>
      <c r="F77" s="21"/>
      <c r="G77" s="22">
        <f t="shared" si="28"/>
        <v>0</v>
      </c>
      <c r="H77" s="21"/>
      <c r="I77" s="22">
        <f t="shared" si="29"/>
        <v>0</v>
      </c>
      <c r="J77" s="21"/>
      <c r="K77" s="22">
        <f t="shared" si="30"/>
        <v>0</v>
      </c>
    </row>
    <row r="78" spans="1:11" s="14" customFormat="1" ht="14.3" x14ac:dyDescent="0.2">
      <c r="A78" s="36"/>
      <c r="B78" s="5" t="s">
        <v>74</v>
      </c>
      <c r="C78" s="5"/>
      <c r="D78" s="21">
        <v>2361</v>
      </c>
      <c r="E78" s="22">
        <f t="shared" si="27"/>
        <v>8.9718</v>
      </c>
      <c r="F78" s="21"/>
      <c r="G78" s="22">
        <f t="shared" si="28"/>
        <v>0</v>
      </c>
      <c r="H78" s="21"/>
      <c r="I78" s="22">
        <f t="shared" si="29"/>
        <v>0</v>
      </c>
      <c r="J78" s="21"/>
      <c r="K78" s="22">
        <f t="shared" si="30"/>
        <v>0</v>
      </c>
    </row>
    <row r="79" spans="1:11" ht="14.3" x14ac:dyDescent="0.2">
      <c r="A79" s="36">
        <v>15</v>
      </c>
      <c r="B79" s="5" t="s">
        <v>46</v>
      </c>
      <c r="C79" s="6"/>
      <c r="D79" s="21">
        <v>1900</v>
      </c>
      <c r="E79" s="22">
        <f t="shared" si="27"/>
        <v>7.22</v>
      </c>
      <c r="F79" s="21"/>
      <c r="G79" s="22">
        <f t="shared" si="28"/>
        <v>0</v>
      </c>
      <c r="H79" s="21"/>
      <c r="I79" s="22">
        <f t="shared" si="29"/>
        <v>0</v>
      </c>
      <c r="J79" s="21"/>
      <c r="K79" s="22">
        <f t="shared" si="30"/>
        <v>0</v>
      </c>
    </row>
    <row r="80" spans="1:11" ht="14.3" x14ac:dyDescent="0.2">
      <c r="A80" s="36">
        <v>16</v>
      </c>
      <c r="B80" s="5" t="s">
        <v>28</v>
      </c>
      <c r="C80" s="6"/>
      <c r="D80" s="21">
        <v>118710</v>
      </c>
      <c r="E80" s="22">
        <f t="shared" si="27"/>
        <v>451.09800000000001</v>
      </c>
      <c r="F80" s="21"/>
      <c r="G80" s="22">
        <f t="shared" si="28"/>
        <v>0</v>
      </c>
      <c r="H80" s="21"/>
      <c r="I80" s="22">
        <f t="shared" si="29"/>
        <v>0</v>
      </c>
      <c r="J80" s="21"/>
      <c r="K80" s="22">
        <f t="shared" si="30"/>
        <v>0</v>
      </c>
    </row>
    <row r="81" spans="1:11" ht="14.3" x14ac:dyDescent="0.2">
      <c r="A81" s="36">
        <v>17</v>
      </c>
      <c r="B81" s="5" t="s">
        <v>31</v>
      </c>
      <c r="C81" s="6"/>
      <c r="D81" s="21">
        <v>3952</v>
      </c>
      <c r="E81" s="22">
        <f t="shared" si="27"/>
        <v>15.017599999999998</v>
      </c>
      <c r="F81" s="21"/>
      <c r="G81" s="22">
        <f t="shared" si="28"/>
        <v>0</v>
      </c>
      <c r="H81" s="21"/>
      <c r="I81" s="22">
        <f t="shared" si="29"/>
        <v>0</v>
      </c>
      <c r="J81" s="21"/>
      <c r="K81" s="22">
        <f t="shared" si="30"/>
        <v>0</v>
      </c>
    </row>
    <row r="82" spans="1:11" ht="14.3" x14ac:dyDescent="0.2">
      <c r="A82" s="36">
        <v>18</v>
      </c>
      <c r="B82" s="5" t="s">
        <v>35</v>
      </c>
      <c r="C82" s="6"/>
      <c r="D82" s="21">
        <v>300</v>
      </c>
      <c r="E82" s="22">
        <f t="shared" si="27"/>
        <v>1.1399999999999999</v>
      </c>
      <c r="F82" s="21"/>
      <c r="G82" s="22">
        <f t="shared" si="28"/>
        <v>0</v>
      </c>
      <c r="H82" s="21"/>
      <c r="I82" s="22">
        <f t="shared" si="29"/>
        <v>0</v>
      </c>
      <c r="J82" s="21"/>
      <c r="K82" s="22">
        <f t="shared" si="30"/>
        <v>0</v>
      </c>
    </row>
    <row r="83" spans="1:11" ht="14.3" x14ac:dyDescent="0.2">
      <c r="A83" s="36">
        <v>19</v>
      </c>
      <c r="B83" s="5" t="s">
        <v>38</v>
      </c>
      <c r="C83" s="6"/>
      <c r="D83" s="21">
        <v>500</v>
      </c>
      <c r="E83" s="22">
        <f t="shared" si="27"/>
        <v>1.9</v>
      </c>
      <c r="F83" s="21"/>
      <c r="G83" s="22">
        <f t="shared" si="28"/>
        <v>0</v>
      </c>
      <c r="H83" s="21"/>
      <c r="I83" s="22">
        <f t="shared" si="29"/>
        <v>0</v>
      </c>
      <c r="J83" s="21"/>
      <c r="K83" s="22">
        <f t="shared" si="30"/>
        <v>0</v>
      </c>
    </row>
    <row r="84" spans="1:11" ht="14.3" x14ac:dyDescent="0.2">
      <c r="A84" s="36">
        <v>20</v>
      </c>
      <c r="B84" s="5" t="s">
        <v>40</v>
      </c>
      <c r="C84" s="6"/>
      <c r="D84" s="21">
        <v>437</v>
      </c>
      <c r="E84" s="22">
        <f t="shared" si="27"/>
        <v>1.6605999999999999</v>
      </c>
      <c r="F84" s="21">
        <v>6808</v>
      </c>
      <c r="G84" s="22">
        <f t="shared" si="28"/>
        <v>46.634799999999998</v>
      </c>
      <c r="H84" s="21"/>
      <c r="I84" s="22">
        <f t="shared" si="29"/>
        <v>0</v>
      </c>
      <c r="J84" s="21"/>
      <c r="K84" s="22">
        <f t="shared" si="30"/>
        <v>0</v>
      </c>
    </row>
    <row r="85" spans="1:11" ht="14.3" x14ac:dyDescent="0.2">
      <c r="A85" s="36">
        <v>21</v>
      </c>
      <c r="B85" s="5" t="s">
        <v>42</v>
      </c>
      <c r="C85" s="6"/>
      <c r="D85" s="21">
        <v>550</v>
      </c>
      <c r="E85" s="22">
        <f t="shared" si="27"/>
        <v>2.09</v>
      </c>
      <c r="F85" s="21"/>
      <c r="G85" s="22">
        <f t="shared" si="28"/>
        <v>0</v>
      </c>
      <c r="H85" s="21"/>
      <c r="I85" s="22">
        <f t="shared" si="29"/>
        <v>0</v>
      </c>
      <c r="J85" s="21"/>
      <c r="K85" s="22">
        <f t="shared" si="30"/>
        <v>0</v>
      </c>
    </row>
    <row r="86" spans="1:11" ht="14.3" x14ac:dyDescent="0.2">
      <c r="A86" s="36">
        <v>22</v>
      </c>
      <c r="B86" s="5" t="s">
        <v>44</v>
      </c>
      <c r="C86" s="6"/>
      <c r="D86" s="21">
        <v>675</v>
      </c>
      <c r="E86" s="22">
        <f t="shared" si="27"/>
        <v>2.5649999999999999</v>
      </c>
      <c r="F86" s="21">
        <v>7171</v>
      </c>
      <c r="G86" s="22">
        <f t="shared" si="28"/>
        <v>49.12135</v>
      </c>
      <c r="H86" s="21"/>
      <c r="I86" s="22">
        <f t="shared" si="29"/>
        <v>0</v>
      </c>
      <c r="J86" s="21"/>
      <c r="K86" s="22">
        <f t="shared" si="30"/>
        <v>0</v>
      </c>
    </row>
    <row r="87" spans="1:11" ht="14.3" x14ac:dyDescent="0.2">
      <c r="A87" s="36">
        <v>23</v>
      </c>
      <c r="B87" s="5" t="s">
        <v>30</v>
      </c>
      <c r="C87" s="6"/>
      <c r="D87" s="21">
        <v>1000</v>
      </c>
      <c r="E87" s="22">
        <f t="shared" si="27"/>
        <v>3.8</v>
      </c>
      <c r="F87" s="21"/>
      <c r="G87" s="22">
        <f t="shared" si="28"/>
        <v>0</v>
      </c>
      <c r="H87" s="21"/>
      <c r="I87" s="22">
        <f t="shared" si="29"/>
        <v>0</v>
      </c>
      <c r="J87" s="21"/>
      <c r="K87" s="22">
        <f t="shared" si="30"/>
        <v>0</v>
      </c>
    </row>
    <row r="88" spans="1:11" ht="14.3" x14ac:dyDescent="0.2">
      <c r="A88" s="36">
        <v>24</v>
      </c>
      <c r="B88" s="5" t="s">
        <v>29</v>
      </c>
      <c r="C88" s="6" t="s">
        <v>3</v>
      </c>
      <c r="D88" s="21">
        <v>306</v>
      </c>
      <c r="E88" s="22">
        <f t="shared" si="27"/>
        <v>1.1628000000000001</v>
      </c>
      <c r="F88" s="21">
        <v>2249</v>
      </c>
      <c r="G88" s="22">
        <f t="shared" si="28"/>
        <v>15.40565</v>
      </c>
      <c r="H88" s="21"/>
      <c r="I88" s="22">
        <f t="shared" si="29"/>
        <v>0</v>
      </c>
      <c r="J88" s="21"/>
      <c r="K88" s="22">
        <f t="shared" si="30"/>
        <v>0</v>
      </c>
    </row>
    <row r="89" spans="1:11" s="7" customFormat="1" ht="22.45" customHeight="1" x14ac:dyDescent="0.25">
      <c r="A89" s="35"/>
      <c r="B89" s="40" t="s">
        <v>5</v>
      </c>
      <c r="C89" s="40"/>
      <c r="D89" s="46">
        <f t="shared" ref="D89:K89" si="31">SUM(D90:D91)</f>
        <v>27471</v>
      </c>
      <c r="E89" s="46">
        <f t="shared" si="31"/>
        <v>104.38979999999998</v>
      </c>
      <c r="F89" s="46">
        <f t="shared" si="31"/>
        <v>24744</v>
      </c>
      <c r="G89" s="46">
        <f t="shared" si="31"/>
        <v>169.49639999999999</v>
      </c>
      <c r="H89" s="46">
        <f t="shared" si="31"/>
        <v>0</v>
      </c>
      <c r="I89" s="46">
        <f t="shared" si="31"/>
        <v>0</v>
      </c>
      <c r="J89" s="46">
        <f t="shared" si="31"/>
        <v>0</v>
      </c>
      <c r="K89" s="46">
        <f t="shared" si="31"/>
        <v>0</v>
      </c>
    </row>
    <row r="90" spans="1:11" ht="14.3" x14ac:dyDescent="0.2">
      <c r="A90" s="36">
        <v>1</v>
      </c>
      <c r="B90" s="5" t="s">
        <v>117</v>
      </c>
      <c r="C90" s="5">
        <v>513003511</v>
      </c>
      <c r="D90" s="21">
        <v>19147</v>
      </c>
      <c r="E90" s="22">
        <f>D90*$C$94/1000</f>
        <v>72.758599999999987</v>
      </c>
      <c r="F90" s="21">
        <v>12561</v>
      </c>
      <c r="G90" s="22">
        <f t="shared" ref="G90:G91" si="32">F90*$C$95/1000</f>
        <v>86.042849999999987</v>
      </c>
      <c r="H90" s="21"/>
      <c r="I90" s="22">
        <f t="shared" ref="I90:I91" si="33">H90*$I$94/1000</f>
        <v>0</v>
      </c>
      <c r="J90" s="21"/>
      <c r="K90" s="22">
        <f t="shared" ref="K90:K91" si="34">J90*$I$95/1000</f>
        <v>0</v>
      </c>
    </row>
    <row r="91" spans="1:11" ht="14.3" x14ac:dyDescent="0.2">
      <c r="A91" s="36">
        <v>2</v>
      </c>
      <c r="B91" s="5" t="s">
        <v>116</v>
      </c>
      <c r="C91" s="6"/>
      <c r="D91" s="21">
        <v>8324</v>
      </c>
      <c r="E91" s="22">
        <f>D91*$C$94/1000</f>
        <v>31.631199999999996</v>
      </c>
      <c r="F91" s="21">
        <v>12183</v>
      </c>
      <c r="G91" s="22">
        <f t="shared" si="32"/>
        <v>83.453550000000007</v>
      </c>
      <c r="H91" s="21"/>
      <c r="I91" s="22">
        <f t="shared" si="33"/>
        <v>0</v>
      </c>
      <c r="J91" s="21"/>
      <c r="K91" s="22">
        <f t="shared" si="34"/>
        <v>0</v>
      </c>
    </row>
    <row r="92" spans="1:11" ht="14.3" x14ac:dyDescent="0.2">
      <c r="B92" s="2"/>
      <c r="C92" s="3"/>
      <c r="D92" s="3"/>
      <c r="E92" s="4"/>
    </row>
    <row r="93" spans="1:11" ht="19.2" customHeight="1" x14ac:dyDescent="0.2">
      <c r="B93" s="2" t="s">
        <v>61</v>
      </c>
      <c r="C93" s="3"/>
      <c r="D93" s="3"/>
      <c r="E93" s="4"/>
    </row>
    <row r="94" spans="1:11" ht="14.3" x14ac:dyDescent="0.2">
      <c r="B94" s="13" t="s">
        <v>56</v>
      </c>
      <c r="C94" s="56">
        <v>3.8</v>
      </c>
      <c r="D94" s="3" t="s">
        <v>60</v>
      </c>
      <c r="E94" s="4"/>
      <c r="F94" s="63" t="s">
        <v>58</v>
      </c>
      <c r="G94" s="63"/>
      <c r="H94" s="63"/>
      <c r="I94" s="15">
        <v>7500</v>
      </c>
      <c r="J94" s="3" t="s">
        <v>60</v>
      </c>
    </row>
    <row r="95" spans="1:11" ht="14.3" x14ac:dyDescent="0.2">
      <c r="B95" s="13" t="s">
        <v>57</v>
      </c>
      <c r="C95" s="56">
        <v>6.85</v>
      </c>
      <c r="D95" s="3" t="s">
        <v>60</v>
      </c>
      <c r="E95" s="4"/>
      <c r="F95" s="63" t="s">
        <v>59</v>
      </c>
      <c r="G95" s="63"/>
      <c r="H95" s="63"/>
      <c r="I95" s="15">
        <v>1780</v>
      </c>
      <c r="J95" s="3" t="s">
        <v>60</v>
      </c>
    </row>
    <row r="96" spans="1:11" ht="14.3" x14ac:dyDescent="0.2">
      <c r="B96" s="13" t="s">
        <v>81</v>
      </c>
      <c r="C96" s="56">
        <v>7.35</v>
      </c>
      <c r="D96" s="3" t="s">
        <v>60</v>
      </c>
      <c r="E96" s="4"/>
    </row>
  </sheetData>
  <mergeCells count="13">
    <mergeCell ref="A1:K1"/>
    <mergeCell ref="J4:K4"/>
    <mergeCell ref="F4:G4"/>
    <mergeCell ref="H4:I4"/>
    <mergeCell ref="B4:B5"/>
    <mergeCell ref="C4:C5"/>
    <mergeCell ref="D4:E4"/>
    <mergeCell ref="A3:K3"/>
    <mergeCell ref="F94:H94"/>
    <mergeCell ref="F95:H95"/>
    <mergeCell ref="B6:C6"/>
    <mergeCell ref="A4:A5"/>
    <mergeCell ref="A2:K2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83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K41"/>
  <sheetViews>
    <sheetView workbookViewId="0">
      <selection activeCell="D12" sqref="D12"/>
    </sheetView>
  </sheetViews>
  <sheetFormatPr defaultRowHeight="12.9" x14ac:dyDescent="0.2"/>
  <cols>
    <col min="1" max="1" width="4.375" customWidth="1"/>
    <col min="2" max="2" width="32.5" customWidth="1"/>
    <col min="3" max="3" width="10" customWidth="1"/>
    <col min="4" max="4" width="9.25" customWidth="1"/>
    <col min="5" max="5" width="9.875" customWidth="1"/>
    <col min="6" max="6" width="9.25" customWidth="1"/>
    <col min="7" max="7" width="9.125" customWidth="1"/>
    <col min="8" max="8" width="7.5" customWidth="1"/>
    <col min="9" max="9" width="8.375" customWidth="1"/>
    <col min="10" max="10" width="7.375" customWidth="1"/>
    <col min="11" max="11" width="8.375" customWidth="1"/>
  </cols>
  <sheetData>
    <row r="3" spans="1:11" ht="13.6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65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.6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65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3.6" x14ac:dyDescent="0.2">
      <c r="A7" s="75"/>
      <c r="B7" s="70" t="s">
        <v>0</v>
      </c>
      <c r="C7" s="70" t="s">
        <v>1</v>
      </c>
      <c r="D7" s="76" t="s">
        <v>49</v>
      </c>
      <c r="E7" s="76"/>
      <c r="F7" s="76" t="s">
        <v>52</v>
      </c>
      <c r="G7" s="76"/>
      <c r="H7" s="76" t="s">
        <v>53</v>
      </c>
      <c r="I7" s="76"/>
      <c r="J7" s="76" t="s">
        <v>54</v>
      </c>
      <c r="K7" s="76"/>
    </row>
    <row r="8" spans="1:11" ht="57.1" x14ac:dyDescent="0.2">
      <c r="A8" s="75"/>
      <c r="B8" s="70"/>
      <c r="C8" s="70"/>
      <c r="D8" s="11" t="s">
        <v>6</v>
      </c>
      <c r="E8" s="28" t="s">
        <v>7</v>
      </c>
      <c r="F8" s="11" t="s">
        <v>50</v>
      </c>
      <c r="G8" s="28" t="s">
        <v>51</v>
      </c>
      <c r="H8" s="11" t="s">
        <v>55</v>
      </c>
      <c r="I8" s="28" t="s">
        <v>7</v>
      </c>
      <c r="J8" s="11" t="s">
        <v>50</v>
      </c>
      <c r="K8" s="28" t="s">
        <v>7</v>
      </c>
    </row>
    <row r="9" spans="1:11" x14ac:dyDescent="0.2">
      <c r="A9" s="27"/>
      <c r="B9" s="1"/>
      <c r="C9" s="1"/>
      <c r="D9" s="19"/>
      <c r="E9" s="20"/>
      <c r="F9" s="19"/>
      <c r="G9" s="20"/>
      <c r="H9" s="19"/>
      <c r="I9" s="20"/>
      <c r="J9" s="19"/>
      <c r="K9" s="20"/>
    </row>
    <row r="10" spans="1:11" ht="13.6" x14ac:dyDescent="0.2">
      <c r="A10" s="10"/>
      <c r="B10" s="9" t="s">
        <v>85</v>
      </c>
      <c r="C10" s="9"/>
      <c r="D10" s="18">
        <f>SUM(D15:D37)+D11</f>
        <v>711747</v>
      </c>
      <c r="E10" s="18">
        <f t="shared" ref="E10:K10" si="0">SUM(E15:E37)+E11</f>
        <v>2704.6385999999993</v>
      </c>
      <c r="F10" s="18">
        <f t="shared" si="0"/>
        <v>112266</v>
      </c>
      <c r="G10" s="18">
        <f t="shared" si="0"/>
        <v>769.02209999999991</v>
      </c>
      <c r="H10" s="18">
        <f t="shared" si="0"/>
        <v>30</v>
      </c>
      <c r="I10" s="18">
        <f t="shared" si="0"/>
        <v>225</v>
      </c>
      <c r="J10" s="18">
        <f t="shared" si="0"/>
        <v>105</v>
      </c>
      <c r="K10" s="18">
        <f t="shared" si="0"/>
        <v>186.9</v>
      </c>
    </row>
    <row r="11" spans="1:11" ht="14.3" x14ac:dyDescent="0.2">
      <c r="A11" s="27">
        <v>1</v>
      </c>
      <c r="B11" s="29" t="s">
        <v>76</v>
      </c>
      <c r="C11" s="5"/>
      <c r="D11" s="30">
        <f>SUM(D12:D14)</f>
        <v>53985</v>
      </c>
      <c r="E11" s="30">
        <f t="shared" ref="E11:K11" si="1">SUM(E12:E14)</f>
        <v>205.143</v>
      </c>
      <c r="F11" s="30">
        <f t="shared" si="1"/>
        <v>58726</v>
      </c>
      <c r="G11" s="30">
        <f t="shared" si="1"/>
        <v>402.2731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</row>
    <row r="12" spans="1:11" ht="14.3" x14ac:dyDescent="0.2">
      <c r="A12" s="27"/>
      <c r="B12" s="5" t="s">
        <v>77</v>
      </c>
      <c r="C12" s="5">
        <v>513003470</v>
      </c>
      <c r="D12" s="21">
        <v>28000</v>
      </c>
      <c r="E12" s="22">
        <f>D12*$C$40/1000</f>
        <v>106.4</v>
      </c>
      <c r="F12" s="21">
        <v>35269</v>
      </c>
      <c r="G12" s="22">
        <f>F12*$C$41/1000</f>
        <v>241.59264999999999</v>
      </c>
      <c r="H12" s="21"/>
      <c r="I12" s="22">
        <f>H12*$I$40/1000</f>
        <v>0</v>
      </c>
      <c r="J12" s="21"/>
      <c r="K12" s="22">
        <f>J12*$I$41/1000</f>
        <v>0</v>
      </c>
    </row>
    <row r="13" spans="1:11" ht="14.3" x14ac:dyDescent="0.2">
      <c r="A13" s="27"/>
      <c r="B13" s="5" t="s">
        <v>78</v>
      </c>
      <c r="C13" s="5">
        <v>513003783</v>
      </c>
      <c r="D13" s="21">
        <v>13985</v>
      </c>
      <c r="E13" s="22">
        <f t="shared" ref="E13:E37" si="2">D13*$C$40/1000</f>
        <v>53.143000000000001</v>
      </c>
      <c r="F13" s="21">
        <v>11728</v>
      </c>
      <c r="G13" s="22">
        <f t="shared" ref="G13:G37" si="3">F13*$C$41/1000</f>
        <v>80.336799999999997</v>
      </c>
      <c r="H13" s="21"/>
      <c r="I13" s="22">
        <f t="shared" ref="I13:I37" si="4">H13*$I$40/1000</f>
        <v>0</v>
      </c>
      <c r="J13" s="21"/>
      <c r="K13" s="22">
        <f t="shared" ref="K13:K37" si="5">J13*$I$41/1000</f>
        <v>0</v>
      </c>
    </row>
    <row r="14" spans="1:11" ht="14.3" x14ac:dyDescent="0.2">
      <c r="A14" s="27"/>
      <c r="B14" s="5" t="s">
        <v>86</v>
      </c>
      <c r="C14" s="5">
        <v>513003783</v>
      </c>
      <c r="D14" s="21">
        <v>12000</v>
      </c>
      <c r="E14" s="22">
        <f t="shared" ref="E14" si="6">D14*$C$40/1000</f>
        <v>45.6</v>
      </c>
      <c r="F14" s="21">
        <v>11729</v>
      </c>
      <c r="G14" s="22">
        <f t="shared" ref="G14" si="7">F14*$C$41/1000</f>
        <v>80.343649999999997</v>
      </c>
      <c r="H14" s="21"/>
      <c r="I14" s="22">
        <f t="shared" ref="I14" si="8">H14*$I$40/1000</f>
        <v>0</v>
      </c>
      <c r="J14" s="21"/>
      <c r="K14" s="22">
        <f t="shared" ref="K14" si="9">J14*$I$41/1000</f>
        <v>0</v>
      </c>
    </row>
    <row r="15" spans="1:11" ht="14.3" x14ac:dyDescent="0.2">
      <c r="A15" s="27">
        <v>2</v>
      </c>
      <c r="B15" s="5" t="s">
        <v>8</v>
      </c>
      <c r="C15" s="5">
        <v>513003825</v>
      </c>
      <c r="D15" s="21">
        <v>2031</v>
      </c>
      <c r="E15" s="22">
        <f t="shared" si="2"/>
        <v>7.7177999999999995</v>
      </c>
      <c r="F15" s="21">
        <v>11859</v>
      </c>
      <c r="G15" s="22">
        <f t="shared" si="3"/>
        <v>81.23415</v>
      </c>
      <c r="H15" s="21"/>
      <c r="I15" s="22">
        <f t="shared" si="4"/>
        <v>0</v>
      </c>
      <c r="J15" s="21"/>
      <c r="K15" s="22">
        <f t="shared" si="5"/>
        <v>0</v>
      </c>
    </row>
    <row r="16" spans="1:11" ht="14.3" x14ac:dyDescent="0.2">
      <c r="A16" s="27"/>
      <c r="B16" s="16" t="s">
        <v>66</v>
      </c>
      <c r="C16" s="16">
        <v>513003825</v>
      </c>
      <c r="D16" s="23">
        <v>199000</v>
      </c>
      <c r="E16" s="22">
        <f t="shared" si="2"/>
        <v>756.2</v>
      </c>
      <c r="F16" s="21"/>
      <c r="G16" s="22">
        <f t="shared" si="3"/>
        <v>0</v>
      </c>
      <c r="H16" s="21"/>
      <c r="I16" s="22">
        <f t="shared" si="4"/>
        <v>0</v>
      </c>
      <c r="J16" s="21"/>
      <c r="K16" s="22">
        <f t="shared" si="5"/>
        <v>0</v>
      </c>
    </row>
    <row r="17" spans="1:11" ht="14.3" x14ac:dyDescent="0.2">
      <c r="A17" s="27">
        <v>3</v>
      </c>
      <c r="B17" s="5" t="s">
        <v>9</v>
      </c>
      <c r="C17" s="5">
        <v>513003624</v>
      </c>
      <c r="D17" s="21">
        <v>1120</v>
      </c>
      <c r="E17" s="22">
        <f t="shared" si="2"/>
        <v>4.2560000000000002</v>
      </c>
      <c r="F17" s="21">
        <v>10124</v>
      </c>
      <c r="G17" s="22">
        <f t="shared" si="3"/>
        <v>69.349399999999989</v>
      </c>
      <c r="H17" s="21"/>
      <c r="I17" s="22">
        <f t="shared" si="4"/>
        <v>0</v>
      </c>
      <c r="J17" s="21"/>
      <c r="K17" s="22">
        <f t="shared" si="5"/>
        <v>0</v>
      </c>
    </row>
    <row r="18" spans="1:11" ht="14.3" x14ac:dyDescent="0.2">
      <c r="A18" s="27"/>
      <c r="B18" s="16" t="s">
        <v>65</v>
      </c>
      <c r="C18" s="16">
        <v>513003624</v>
      </c>
      <c r="D18" s="23">
        <v>32630</v>
      </c>
      <c r="E18" s="22">
        <f t="shared" si="2"/>
        <v>123.994</v>
      </c>
      <c r="F18" s="21"/>
      <c r="G18" s="22">
        <f t="shared" si="3"/>
        <v>0</v>
      </c>
      <c r="H18" s="21"/>
      <c r="I18" s="22">
        <f t="shared" si="4"/>
        <v>0</v>
      </c>
      <c r="J18" s="21"/>
      <c r="K18" s="22">
        <f t="shared" si="5"/>
        <v>0</v>
      </c>
    </row>
    <row r="19" spans="1:11" ht="14.3" x14ac:dyDescent="0.2">
      <c r="A19" s="27">
        <v>4</v>
      </c>
      <c r="B19" s="5" t="s">
        <v>10</v>
      </c>
      <c r="C19" s="5">
        <v>513003590</v>
      </c>
      <c r="D19" s="21">
        <v>3185</v>
      </c>
      <c r="E19" s="22">
        <f t="shared" si="2"/>
        <v>12.103</v>
      </c>
      <c r="F19" s="21">
        <v>15646</v>
      </c>
      <c r="G19" s="22">
        <f t="shared" si="3"/>
        <v>107.17509999999999</v>
      </c>
      <c r="H19" s="21"/>
      <c r="I19" s="22">
        <f t="shared" si="4"/>
        <v>0</v>
      </c>
      <c r="J19" s="21"/>
      <c r="K19" s="22">
        <f t="shared" si="5"/>
        <v>0</v>
      </c>
    </row>
    <row r="20" spans="1:11" ht="14.3" x14ac:dyDescent="0.2">
      <c r="A20" s="27"/>
      <c r="B20" s="16" t="s">
        <v>72</v>
      </c>
      <c r="C20" s="16">
        <v>513003590</v>
      </c>
      <c r="D20" s="23">
        <v>76800</v>
      </c>
      <c r="E20" s="22">
        <f t="shared" si="2"/>
        <v>291.83999999999997</v>
      </c>
      <c r="F20" s="21"/>
      <c r="G20" s="22">
        <f t="shared" si="3"/>
        <v>0</v>
      </c>
      <c r="H20" s="21"/>
      <c r="I20" s="22">
        <f t="shared" si="4"/>
        <v>0</v>
      </c>
      <c r="J20" s="21"/>
      <c r="K20" s="22">
        <f t="shared" si="5"/>
        <v>0</v>
      </c>
    </row>
    <row r="21" spans="1:11" ht="14.3" x14ac:dyDescent="0.2">
      <c r="A21" s="27">
        <v>5</v>
      </c>
      <c r="B21" s="5" t="s">
        <v>11</v>
      </c>
      <c r="C21" s="5">
        <v>513003536</v>
      </c>
      <c r="D21" s="21">
        <v>18647</v>
      </c>
      <c r="E21" s="22">
        <f t="shared" si="2"/>
        <v>70.858599999999996</v>
      </c>
      <c r="F21" s="21">
        <v>5532</v>
      </c>
      <c r="G21" s="22">
        <f t="shared" si="3"/>
        <v>37.894199999999998</v>
      </c>
      <c r="H21" s="21"/>
      <c r="I21" s="22">
        <f t="shared" si="4"/>
        <v>0</v>
      </c>
      <c r="J21" s="21"/>
      <c r="K21" s="22">
        <f t="shared" si="5"/>
        <v>0</v>
      </c>
    </row>
    <row r="22" spans="1:11" ht="14.3" x14ac:dyDescent="0.2">
      <c r="A22" s="27"/>
      <c r="B22" s="16" t="s">
        <v>71</v>
      </c>
      <c r="C22" s="16">
        <v>513003536</v>
      </c>
      <c r="D22" s="23">
        <v>41160</v>
      </c>
      <c r="E22" s="22">
        <f t="shared" si="2"/>
        <v>156.40799999999999</v>
      </c>
      <c r="F22" s="21"/>
      <c r="G22" s="22">
        <f t="shared" si="3"/>
        <v>0</v>
      </c>
      <c r="H22" s="21"/>
      <c r="I22" s="22">
        <f t="shared" si="4"/>
        <v>0</v>
      </c>
      <c r="J22" s="21"/>
      <c r="K22" s="22">
        <f t="shared" si="5"/>
        <v>0</v>
      </c>
    </row>
    <row r="23" spans="1:11" ht="14.3" x14ac:dyDescent="0.2">
      <c r="A23" s="27">
        <v>6</v>
      </c>
      <c r="B23" s="5" t="s">
        <v>12</v>
      </c>
      <c r="C23" s="5">
        <v>513003631</v>
      </c>
      <c r="D23" s="21">
        <v>5169</v>
      </c>
      <c r="E23" s="22">
        <f t="shared" si="2"/>
        <v>19.642199999999999</v>
      </c>
      <c r="F23" s="21">
        <v>3683</v>
      </c>
      <c r="G23" s="22">
        <f t="shared" si="3"/>
        <v>25.228549999999998</v>
      </c>
      <c r="H23" s="21"/>
      <c r="I23" s="22">
        <f t="shared" si="4"/>
        <v>0</v>
      </c>
      <c r="J23" s="21"/>
      <c r="K23" s="22">
        <f t="shared" si="5"/>
        <v>0</v>
      </c>
    </row>
    <row r="24" spans="1:11" ht="14.3" x14ac:dyDescent="0.2">
      <c r="A24" s="27"/>
      <c r="B24" s="16" t="s">
        <v>70</v>
      </c>
      <c r="C24" s="16">
        <v>513003631</v>
      </c>
      <c r="D24" s="23">
        <v>23076</v>
      </c>
      <c r="E24" s="22">
        <f t="shared" si="2"/>
        <v>87.688800000000001</v>
      </c>
      <c r="F24" s="21"/>
      <c r="G24" s="22">
        <f t="shared" si="3"/>
        <v>0</v>
      </c>
      <c r="H24" s="21"/>
      <c r="I24" s="22">
        <f t="shared" si="4"/>
        <v>0</v>
      </c>
      <c r="J24" s="21"/>
      <c r="K24" s="22">
        <f t="shared" si="5"/>
        <v>0</v>
      </c>
    </row>
    <row r="25" spans="1:11" ht="14.3" x14ac:dyDescent="0.2">
      <c r="A25" s="27">
        <v>7</v>
      </c>
      <c r="B25" s="5" t="s">
        <v>13</v>
      </c>
      <c r="C25" s="5">
        <v>513003568</v>
      </c>
      <c r="D25" s="21">
        <v>2091</v>
      </c>
      <c r="E25" s="22">
        <f t="shared" si="2"/>
        <v>7.9457999999999993</v>
      </c>
      <c r="F25" s="21">
        <v>6696</v>
      </c>
      <c r="G25" s="22">
        <f t="shared" si="3"/>
        <v>45.867599999999996</v>
      </c>
      <c r="H25" s="21"/>
      <c r="I25" s="22">
        <f t="shared" si="4"/>
        <v>0</v>
      </c>
      <c r="J25" s="21"/>
      <c r="K25" s="22">
        <f t="shared" si="5"/>
        <v>0</v>
      </c>
    </row>
    <row r="26" spans="1:11" ht="14.3" x14ac:dyDescent="0.2">
      <c r="A26" s="27"/>
      <c r="B26" s="16" t="s">
        <v>64</v>
      </c>
      <c r="C26" s="16">
        <v>513003568</v>
      </c>
      <c r="D26" s="23">
        <v>32080</v>
      </c>
      <c r="E26" s="22">
        <f t="shared" si="2"/>
        <v>121.904</v>
      </c>
      <c r="F26" s="21"/>
      <c r="G26" s="22">
        <f t="shared" si="3"/>
        <v>0</v>
      </c>
      <c r="H26" s="21"/>
      <c r="I26" s="22">
        <f t="shared" si="4"/>
        <v>0</v>
      </c>
      <c r="J26" s="21"/>
      <c r="K26" s="22">
        <f t="shared" si="5"/>
        <v>0</v>
      </c>
    </row>
    <row r="27" spans="1:11" ht="14.3" x14ac:dyDescent="0.2">
      <c r="A27" s="27">
        <v>8</v>
      </c>
      <c r="B27" s="5" t="s">
        <v>14</v>
      </c>
      <c r="C27" s="5">
        <v>513003617</v>
      </c>
      <c r="D27" s="21">
        <v>902</v>
      </c>
      <c r="E27" s="22">
        <f t="shared" si="2"/>
        <v>3.4276</v>
      </c>
      <c r="F27" s="21"/>
      <c r="G27" s="22">
        <f t="shared" si="3"/>
        <v>0</v>
      </c>
      <c r="H27" s="21"/>
      <c r="I27" s="22">
        <f t="shared" si="4"/>
        <v>0</v>
      </c>
      <c r="J27" s="21"/>
      <c r="K27" s="22">
        <f t="shared" si="5"/>
        <v>0</v>
      </c>
    </row>
    <row r="28" spans="1:11" ht="14.3" x14ac:dyDescent="0.2">
      <c r="A28" s="27"/>
      <c r="B28" s="17" t="s">
        <v>69</v>
      </c>
      <c r="C28" s="17">
        <v>513003617</v>
      </c>
      <c r="D28" s="24">
        <v>58400</v>
      </c>
      <c r="E28" s="22">
        <f t="shared" si="2"/>
        <v>221.92</v>
      </c>
      <c r="F28" s="21"/>
      <c r="G28" s="22">
        <f t="shared" si="3"/>
        <v>0</v>
      </c>
      <c r="H28" s="21"/>
      <c r="I28" s="22">
        <f t="shared" si="4"/>
        <v>0</v>
      </c>
      <c r="J28" s="21"/>
      <c r="K28" s="22">
        <f t="shared" si="5"/>
        <v>0</v>
      </c>
    </row>
    <row r="29" spans="1:11" ht="14.95" x14ac:dyDescent="0.2">
      <c r="A29" s="27">
        <v>9</v>
      </c>
      <c r="B29" s="5" t="s">
        <v>15</v>
      </c>
      <c r="C29" s="5"/>
      <c r="D29" s="21">
        <v>2000</v>
      </c>
      <c r="E29" s="22">
        <f t="shared" si="2"/>
        <v>7.6</v>
      </c>
      <c r="F29" s="21"/>
      <c r="G29" s="22">
        <f t="shared" si="3"/>
        <v>0</v>
      </c>
      <c r="H29" s="12">
        <v>30</v>
      </c>
      <c r="I29" s="22">
        <f t="shared" si="4"/>
        <v>225</v>
      </c>
      <c r="J29" s="12">
        <v>24</v>
      </c>
      <c r="K29" s="22">
        <f t="shared" si="5"/>
        <v>42.72</v>
      </c>
    </row>
    <row r="30" spans="1:11" ht="14.3" x14ac:dyDescent="0.2">
      <c r="A30" s="27">
        <v>10</v>
      </c>
      <c r="B30" s="5" t="s">
        <v>16</v>
      </c>
      <c r="C30" s="5"/>
      <c r="D30" s="21">
        <v>1350</v>
      </c>
      <c r="E30" s="22">
        <f t="shared" si="2"/>
        <v>5.13</v>
      </c>
      <c r="F30" s="21"/>
      <c r="G30" s="22">
        <f t="shared" si="3"/>
        <v>0</v>
      </c>
      <c r="H30" s="21"/>
      <c r="I30" s="22">
        <f t="shared" si="4"/>
        <v>0</v>
      </c>
      <c r="J30" s="21"/>
      <c r="K30" s="22">
        <f t="shared" si="5"/>
        <v>0</v>
      </c>
    </row>
    <row r="31" spans="1:11" ht="14.3" x14ac:dyDescent="0.2">
      <c r="A31" s="27"/>
      <c r="B31" s="16" t="s">
        <v>63</v>
      </c>
      <c r="C31" s="16"/>
      <c r="D31" s="23">
        <v>15150</v>
      </c>
      <c r="E31" s="22">
        <f t="shared" si="2"/>
        <v>57.57</v>
      </c>
      <c r="F31" s="21"/>
      <c r="G31" s="22">
        <f t="shared" si="3"/>
        <v>0</v>
      </c>
      <c r="H31" s="21"/>
      <c r="I31" s="22">
        <f t="shared" si="4"/>
        <v>0</v>
      </c>
      <c r="J31" s="21"/>
      <c r="K31" s="22">
        <f t="shared" si="5"/>
        <v>0</v>
      </c>
    </row>
    <row r="32" spans="1:11" ht="14.3" x14ac:dyDescent="0.2">
      <c r="A32" s="27">
        <v>11</v>
      </c>
      <c r="B32" s="5" t="s">
        <v>17</v>
      </c>
      <c r="C32" s="5"/>
      <c r="D32" s="21">
        <v>9300</v>
      </c>
      <c r="E32" s="22">
        <f t="shared" si="2"/>
        <v>35.340000000000003</v>
      </c>
      <c r="F32" s="21"/>
      <c r="G32" s="22">
        <f t="shared" si="3"/>
        <v>0</v>
      </c>
      <c r="H32" s="21"/>
      <c r="I32" s="22">
        <f t="shared" si="4"/>
        <v>0</v>
      </c>
      <c r="J32" s="21"/>
      <c r="K32" s="22">
        <f t="shared" si="5"/>
        <v>0</v>
      </c>
    </row>
    <row r="33" spans="1:11" ht="14.3" x14ac:dyDescent="0.2">
      <c r="A33" s="27"/>
      <c r="B33" s="16" t="s">
        <v>68</v>
      </c>
      <c r="C33" s="16"/>
      <c r="D33" s="23">
        <v>20398</v>
      </c>
      <c r="E33" s="22">
        <f t="shared" si="2"/>
        <v>77.5124</v>
      </c>
      <c r="F33" s="21"/>
      <c r="G33" s="22">
        <f t="shared" si="3"/>
        <v>0</v>
      </c>
      <c r="H33" s="21"/>
      <c r="I33" s="22">
        <f t="shared" si="4"/>
        <v>0</v>
      </c>
      <c r="J33" s="21"/>
      <c r="K33" s="22">
        <f t="shared" si="5"/>
        <v>0</v>
      </c>
    </row>
    <row r="34" spans="1:11" ht="14.95" x14ac:dyDescent="0.2">
      <c r="A34" s="27">
        <v>12</v>
      </c>
      <c r="B34" s="5" t="s">
        <v>18</v>
      </c>
      <c r="C34" s="5"/>
      <c r="D34" s="21">
        <v>12456</v>
      </c>
      <c r="E34" s="22">
        <f t="shared" si="2"/>
        <v>47.332799999999999</v>
      </c>
      <c r="F34" s="21"/>
      <c r="G34" s="22">
        <f t="shared" si="3"/>
        <v>0</v>
      </c>
      <c r="H34" s="25"/>
      <c r="I34" s="22">
        <f t="shared" si="4"/>
        <v>0</v>
      </c>
      <c r="J34" s="12">
        <v>40</v>
      </c>
      <c r="K34" s="22">
        <f t="shared" si="5"/>
        <v>71.2</v>
      </c>
    </row>
    <row r="35" spans="1:11" ht="14.95" x14ac:dyDescent="0.2">
      <c r="A35" s="27"/>
      <c r="B35" s="16" t="s">
        <v>67</v>
      </c>
      <c r="C35" s="16"/>
      <c r="D35" s="23">
        <v>29352</v>
      </c>
      <c r="E35" s="22">
        <f t="shared" si="2"/>
        <v>111.5376</v>
      </c>
      <c r="F35" s="21"/>
      <c r="G35" s="22">
        <f t="shared" si="3"/>
        <v>0</v>
      </c>
      <c r="H35" s="25"/>
      <c r="I35" s="22">
        <f t="shared" si="4"/>
        <v>0</v>
      </c>
      <c r="J35" s="12">
        <v>41</v>
      </c>
      <c r="K35" s="22">
        <f t="shared" si="5"/>
        <v>72.98</v>
      </c>
    </row>
    <row r="36" spans="1:11" ht="14.3" x14ac:dyDescent="0.2">
      <c r="A36" s="27"/>
      <c r="B36" s="5" t="s">
        <v>19</v>
      </c>
      <c r="C36" s="5"/>
      <c r="D36" s="21">
        <v>10343</v>
      </c>
      <c r="E36" s="22">
        <f t="shared" si="2"/>
        <v>39.303400000000003</v>
      </c>
      <c r="F36" s="21"/>
      <c r="G36" s="22">
        <f t="shared" si="3"/>
        <v>0</v>
      </c>
      <c r="H36" s="21"/>
      <c r="I36" s="22">
        <f t="shared" si="4"/>
        <v>0</v>
      </c>
      <c r="J36" s="21"/>
      <c r="K36" s="22">
        <f t="shared" si="5"/>
        <v>0</v>
      </c>
    </row>
    <row r="37" spans="1:11" ht="14.3" x14ac:dyDescent="0.2">
      <c r="A37" s="27">
        <v>13</v>
      </c>
      <c r="B37" s="16" t="s">
        <v>62</v>
      </c>
      <c r="C37" s="16"/>
      <c r="D37" s="23">
        <v>61122</v>
      </c>
      <c r="E37" s="22">
        <f t="shared" si="2"/>
        <v>232.26359999999997</v>
      </c>
      <c r="F37" s="21"/>
      <c r="G37" s="22">
        <f t="shared" si="3"/>
        <v>0</v>
      </c>
      <c r="H37" s="21"/>
      <c r="I37" s="22">
        <f t="shared" si="4"/>
        <v>0</v>
      </c>
      <c r="J37" s="21"/>
      <c r="K37" s="22">
        <f t="shared" si="5"/>
        <v>0</v>
      </c>
    </row>
    <row r="38" spans="1:11" ht="14.3" x14ac:dyDescent="0.2">
      <c r="A38" s="8"/>
      <c r="B38" s="2"/>
      <c r="C38" s="3"/>
      <c r="D38" s="3"/>
      <c r="E38" s="4"/>
      <c r="F38" s="26"/>
      <c r="G38" s="26"/>
      <c r="H38" s="26"/>
      <c r="I38" s="26"/>
      <c r="J38" s="26"/>
      <c r="K38" s="26"/>
    </row>
    <row r="39" spans="1:11" ht="14.3" x14ac:dyDescent="0.2">
      <c r="A39" s="8"/>
      <c r="B39" s="2" t="s">
        <v>61</v>
      </c>
      <c r="C39" s="3"/>
      <c r="D39" s="3"/>
      <c r="E39" s="4"/>
      <c r="F39" s="26"/>
      <c r="G39" s="26"/>
      <c r="H39" s="26"/>
      <c r="I39" s="26"/>
      <c r="J39" s="26"/>
      <c r="K39" s="26"/>
    </row>
    <row r="40" spans="1:11" ht="14.3" x14ac:dyDescent="0.2">
      <c r="A40" s="8"/>
      <c r="B40" s="13" t="s">
        <v>56</v>
      </c>
      <c r="C40" s="56">
        <v>3.8</v>
      </c>
      <c r="D40" s="3" t="s">
        <v>60</v>
      </c>
      <c r="E40" s="4"/>
      <c r="F40" s="63" t="s">
        <v>58</v>
      </c>
      <c r="G40" s="63"/>
      <c r="H40" s="63"/>
      <c r="I40" s="15">
        <v>7500</v>
      </c>
      <c r="J40" s="3" t="s">
        <v>60</v>
      </c>
      <c r="K40" s="26"/>
    </row>
    <row r="41" spans="1:11" ht="14.3" x14ac:dyDescent="0.2">
      <c r="A41" s="8"/>
      <c r="B41" s="13" t="s">
        <v>57</v>
      </c>
      <c r="C41" s="56">
        <v>6.85</v>
      </c>
      <c r="D41" s="3" t="s">
        <v>60</v>
      </c>
      <c r="E41" s="4"/>
      <c r="F41" s="63" t="s">
        <v>59</v>
      </c>
      <c r="G41" s="63"/>
      <c r="H41" s="63"/>
      <c r="I41" s="15">
        <v>1780</v>
      </c>
      <c r="J41" s="3" t="s">
        <v>60</v>
      </c>
      <c r="K41" s="26"/>
    </row>
  </sheetData>
  <mergeCells count="13">
    <mergeCell ref="F40:H40"/>
    <mergeCell ref="F41:H41"/>
    <mergeCell ref="A3:K3"/>
    <mergeCell ref="A4:K4"/>
    <mergeCell ref="A5:K5"/>
    <mergeCell ref="A6:K6"/>
    <mergeCell ref="A7:A8"/>
    <mergeCell ref="B7:B8"/>
    <mergeCell ref="C7:C8"/>
    <mergeCell ref="D7:E7"/>
    <mergeCell ref="F7:G7"/>
    <mergeCell ref="H7:I7"/>
    <mergeCell ref="J7:K7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МЦБ при администрации МО "Казбековский район"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Admin3</cp:lastModifiedBy>
  <cp:lastPrinted>2016-10-14T13:22:23Z</cp:lastPrinted>
  <dcterms:created xsi:type="dcterms:W3CDTF">2006-07-11T07:16:11Z</dcterms:created>
  <dcterms:modified xsi:type="dcterms:W3CDTF">2016-10-14T13:22:27Z</dcterms:modified>
</cp:coreProperties>
</file>